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.Koleba\Desktop\IEPIRKUMI 2016\Vakuumsuknu pied_139\"/>
    </mc:Choice>
  </mc:AlternateContent>
  <bookViews>
    <workbookView xWindow="0" yWindow="0" windowWidth="28800" windowHeight="12210"/>
  </bookViews>
  <sheets>
    <sheet name="1 dala Pederumi Ardo" sheetId="2" r:id="rId1"/>
    <sheet name="2 dala Piederumi Medela" sheetId="3" r:id="rId2"/>
    <sheet name="3 dala Piederumi Hirtz" sheetId="4" r:id="rId3"/>
    <sheet name="4 dala Piederumi aspiratoram" sheetId="5" r:id="rId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3" l="1"/>
  <c r="F13" i="4" l="1"/>
  <c r="I14" i="3" l="1"/>
  <c r="J17" i="2" l="1"/>
  <c r="C29" i="2" l="1"/>
  <c r="C17" i="5" l="1"/>
  <c r="C35" i="4"/>
  <c r="C21" i="4"/>
  <c r="C43" i="4" s="1"/>
  <c r="C19" i="3"/>
  <c r="C38" i="3" s="1"/>
  <c r="C18" i="2" l="1"/>
  <c r="C43" i="2" l="1"/>
  <c r="C59" i="2"/>
  <c r="C81" i="2" s="1"/>
  <c r="C73" i="2"/>
  <c r="I14" i="2" l="1"/>
</calcChain>
</file>

<file path=xl/sharedStrings.xml><?xml version="1.0" encoding="utf-8"?>
<sst xmlns="http://schemas.openxmlformats.org/spreadsheetml/2006/main" count="295" uniqueCount="154">
  <si>
    <t>Tehniskā specifikācija iepirkumam</t>
  </si>
  <si>
    <t>1)</t>
  </si>
  <si>
    <t>2)</t>
  </si>
  <si>
    <t>3)</t>
  </si>
  <si>
    <t>4)</t>
  </si>
  <si>
    <t>5)</t>
  </si>
  <si>
    <t>** Pretendentam jānorāda atsauce uz iesniegto informatīvo materiālu vai mājas lapu, kur Pasūtītājs var pārliecināties par Preces atbilstību tehniskajai specifikācijai;</t>
  </si>
  <si>
    <t>Nr.p.k.</t>
  </si>
  <si>
    <t xml:space="preserve">Preces nosaukums, veicamās funkcijas, tehniskās prasības un komplektācija </t>
  </si>
  <si>
    <t>Tehniskās prasības:</t>
  </si>
  <si>
    <t>2.1</t>
  </si>
  <si>
    <t>2.2</t>
  </si>
  <si>
    <t>Visi piederumi pilnībā saderīgi savā starpā kā arī savietojami ar ARDO Master 45 vakuuma sūkņiem.</t>
  </si>
  <si>
    <t>Piedāvājuma cenā jāiekļauj visas izmaksas, kas saistītas ar piederumu transportu un piegādi;</t>
  </si>
  <si>
    <t>Vakuumsūkņu piederumi</t>
  </si>
  <si>
    <t>Cena kopā bez PVN, EUR:</t>
  </si>
  <si>
    <t xml:space="preserve">Preces ražotājs:  </t>
  </si>
  <si>
    <t xml:space="preserve">Preces modelis, kods: </t>
  </si>
  <si>
    <t>1.1.1</t>
  </si>
  <si>
    <t>Veicamās funkcijas:</t>
  </si>
  <si>
    <t>1.1.1.1</t>
  </si>
  <si>
    <t>1.1.2</t>
  </si>
  <si>
    <t>Konfigurācijas:</t>
  </si>
  <si>
    <t>Paredzamais daudzums:</t>
  </si>
  <si>
    <t>Vienības cena bez PVN:</t>
  </si>
  <si>
    <t>1.1.2.2</t>
  </si>
  <si>
    <t>1.2.1</t>
  </si>
  <si>
    <t>1.2.1.1</t>
  </si>
  <si>
    <t>1.2.2</t>
  </si>
  <si>
    <t>1.2.2.1</t>
  </si>
  <si>
    <t>Paredzamais daudzums (gab.):</t>
  </si>
  <si>
    <t>1 vienības cena bez PVN, EUR:</t>
  </si>
  <si>
    <t>Autoklāvējamas;</t>
  </si>
  <si>
    <t>Daudzreiz lietojams;</t>
  </si>
  <si>
    <t>Paredzēts mitruma un baktēriju aizturēšanai</t>
  </si>
  <si>
    <t>Daudzreiz lietojamas;</t>
  </si>
  <si>
    <t>Burkas</t>
  </si>
  <si>
    <t>2.1.1</t>
  </si>
  <si>
    <t>2.1.1.1</t>
  </si>
  <si>
    <t>2.1.1.2</t>
  </si>
  <si>
    <t>Koniskas formas;</t>
  </si>
  <si>
    <t>Bez stiprinājuma;</t>
  </si>
  <si>
    <t>Burkas kakliņš paredzēts uzliekamam vākam, vāka fiksācijas pagriežot;</t>
  </si>
  <si>
    <t>Burkas vāks</t>
  </si>
  <si>
    <t>Ar pretpārplūdes aizsardzību;</t>
  </si>
  <si>
    <t>Hidrofobs;</t>
  </si>
  <si>
    <t>Ar rokturi ātrai burkas piestiprināšanai statīvam</t>
  </si>
  <si>
    <t>3.0.1</t>
  </si>
  <si>
    <t>3.0.1.1</t>
  </si>
  <si>
    <t>3.1</t>
  </si>
  <si>
    <t>Visi piederumi pilnībā saderīgi savā starpā kā arī savietojami ar Medela DOMINANT FLEX, Medel BASIC 30, Medela BASIC Portable, Medela Dominant, Medela Median, Medela Vario8, Itkavac V40 un WS-85 vakuuma sūkņiem.</t>
  </si>
  <si>
    <t>Visi piederumi pilnībā saderīgi savā starpā kā arī savietojami ar HIRTZ HICO - Permavac 785 un HICO - Rapidovac 791-16 vakuuma sūkņiem.</t>
  </si>
  <si>
    <r>
      <t xml:space="preserve">Aprīkots ar konisku pacienta konektoru </t>
    </r>
    <r>
      <rPr>
        <sz val="10"/>
        <rFont val="Symbol"/>
        <family val="1"/>
        <charset val="2"/>
      </rPr>
      <t>Æ</t>
    </r>
    <r>
      <rPr>
        <sz val="10"/>
        <rFont val="Times New Roman"/>
        <family val="1"/>
        <charset val="186"/>
      </rPr>
      <t xml:space="preserve">  7-10 mm un </t>
    </r>
    <r>
      <rPr>
        <sz val="10"/>
        <rFont val="Symbol"/>
        <family val="1"/>
        <charset val="2"/>
      </rPr>
      <t>Æ</t>
    </r>
    <r>
      <rPr>
        <sz val="10"/>
        <rFont val="Times New Roman"/>
        <family val="1"/>
        <charset val="186"/>
      </rPr>
      <t xml:space="preserve"> 7-10 mm vakuumsūkņa pieslēguma konektoru;</t>
    </r>
  </si>
  <si>
    <t>Daudzreiz lietojama;</t>
  </si>
  <si>
    <t>Burkas tilpums 1,5 L</t>
  </si>
  <si>
    <t>3.1.1</t>
  </si>
  <si>
    <t>3.1.1.1</t>
  </si>
  <si>
    <t>3.1.1.2</t>
  </si>
  <si>
    <t>3.1.1.3</t>
  </si>
  <si>
    <t>3.1.1.4</t>
  </si>
  <si>
    <t>3.1.1.5</t>
  </si>
  <si>
    <t>3.1.1.6</t>
  </si>
  <si>
    <t>3.2</t>
  </si>
  <si>
    <t>3.2.1</t>
  </si>
  <si>
    <t>3.2.1.1</t>
  </si>
  <si>
    <t>3.2.1.2</t>
  </si>
  <si>
    <t>3.2.1.3</t>
  </si>
  <si>
    <t>3.2.1.4</t>
  </si>
  <si>
    <t>4.1.1</t>
  </si>
  <si>
    <t>Burkas tilpums 2 L</t>
  </si>
  <si>
    <t>Vāks kalpo kā burkas fiksators</t>
  </si>
  <si>
    <t>4.1.1.1</t>
  </si>
  <si>
    <t>4.1.1.2</t>
  </si>
  <si>
    <t>4.1.1.3</t>
  </si>
  <si>
    <t>4.1.1.4</t>
  </si>
  <si>
    <t>Visi piederumi pilnībā saderīgi savā starpā kā arī savietojami ar CA-MI New Hospivac 350 vakuuma sūkņiem.</t>
  </si>
  <si>
    <t>Paredzēts 12mm un 14mm trubiņu pievienošanai</t>
  </si>
  <si>
    <t xml:space="preserve">Komplektā ar pāreju 12-14 mm pievienošanai pie burkas </t>
  </si>
  <si>
    <t>Antibakteriāls filtrs</t>
  </si>
  <si>
    <t>Antibakteriālais filtrs</t>
  </si>
  <si>
    <t>2.0.1</t>
  </si>
  <si>
    <t>2.0.1.1</t>
  </si>
  <si>
    <t>Konektors</t>
  </si>
  <si>
    <r>
      <t xml:space="preserve">Dubultais koniskais konektors </t>
    </r>
    <r>
      <rPr>
        <sz val="10"/>
        <color theme="1"/>
        <rFont val="Symbol"/>
        <family val="1"/>
        <charset val="2"/>
      </rPr>
      <t xml:space="preserve"> Æ </t>
    </r>
    <r>
      <rPr>
        <sz val="10"/>
        <color theme="1"/>
        <rFont val="Calibri"/>
        <family val="2"/>
        <charset val="186"/>
        <scheme val="minor"/>
      </rPr>
      <t>6-8 mm;</t>
    </r>
  </si>
  <si>
    <t>Burka</t>
  </si>
  <si>
    <t>2.1.2</t>
  </si>
  <si>
    <t>2.1.2.1</t>
  </si>
  <si>
    <t>2.1.2.2</t>
  </si>
  <si>
    <t>Pasarga no pārplūdes;</t>
  </si>
  <si>
    <t xml:space="preserve"> </t>
  </si>
  <si>
    <t>Visas piedāvātās preces ir jaunas, iepriekš nelietotas un nesatur iepriekš lietotas vai atjaunotas sastāvdaļas vai komponentes;</t>
  </si>
  <si>
    <t>1.1.2.1</t>
  </si>
  <si>
    <t>1.1.2.1.1</t>
  </si>
  <si>
    <t>1.1.2.1.2</t>
  </si>
  <si>
    <t>1.1.2.2.1</t>
  </si>
  <si>
    <t>1.1.2.2.2</t>
  </si>
  <si>
    <t>1.1.3</t>
  </si>
  <si>
    <t>1.1.3.1</t>
  </si>
  <si>
    <t>1.1.3.1.1</t>
  </si>
  <si>
    <t>1.1.3.1.2</t>
  </si>
  <si>
    <t>1.1.3.2</t>
  </si>
  <si>
    <t>1.1.3.2.1</t>
  </si>
  <si>
    <t>1.1.3.2.2</t>
  </si>
  <si>
    <t>1.1.4</t>
  </si>
  <si>
    <t>1.1.4.1</t>
  </si>
  <si>
    <t>1.1.4.1.1</t>
  </si>
  <si>
    <t>1.1.4.2</t>
  </si>
  <si>
    <t>1.1.4.2.1</t>
  </si>
  <si>
    <t>1.2.2.1.1</t>
  </si>
  <si>
    <t>1.2.2.1.2</t>
  </si>
  <si>
    <t>1.2.2.1.3</t>
  </si>
  <si>
    <t>1.2.2.1.4</t>
  </si>
  <si>
    <t>1.2.2.1.5</t>
  </si>
  <si>
    <t>1.2.2.1.6</t>
  </si>
  <si>
    <t>1.2.3</t>
  </si>
  <si>
    <t>1.2.3.1</t>
  </si>
  <si>
    <t>1.2.3.1.1</t>
  </si>
  <si>
    <t>1.2.3.1.2</t>
  </si>
  <si>
    <t>1.2.3.1.3</t>
  </si>
  <si>
    <t>1.2.3.1.4</t>
  </si>
  <si>
    <t>Arbor</t>
  </si>
  <si>
    <t>Piegāde tiek veikta pa daļām pēc pasūtītāja pieprasījuma, piegādes laiks ne ilgāks par 2 nedēļām;</t>
  </si>
  <si>
    <t>Vispārējas prasības:</t>
  </si>
  <si>
    <t>Ar rokturi;</t>
  </si>
  <si>
    <t>Iekšējais diametrs ne mazāks kā 8mm</t>
  </si>
  <si>
    <t xml:space="preserve">Filtra diametrs ne mazāks kā 60mm </t>
  </si>
  <si>
    <t>NMS elpa</t>
  </si>
  <si>
    <t>Filtrs antibakteriāls hidrofobisks vakuuma aspiratoram</t>
  </si>
  <si>
    <r>
      <t xml:space="preserve">Burkas kakliņš </t>
    </r>
    <r>
      <rPr>
        <sz val="10"/>
        <rFont val="Symbol"/>
        <family val="1"/>
        <charset val="2"/>
      </rPr>
      <t>Æ</t>
    </r>
    <r>
      <rPr>
        <sz val="10"/>
        <rFont val="Times New Roman"/>
        <family val="1"/>
      </rPr>
      <t xml:space="preserve"> 11 cm;</t>
    </r>
  </si>
  <si>
    <t>Vakuumsukņu piederumi</t>
  </si>
  <si>
    <t>2 l tilpuma;</t>
  </si>
  <si>
    <t>5 l tilpuma;</t>
  </si>
  <si>
    <t xml:space="preserve">Vāks paredzēts 8 mm sūkšanas caurulēm </t>
  </si>
  <si>
    <t xml:space="preserve">Vāks paredzēts 12,7 mm sūkšanas caurulēm </t>
  </si>
  <si>
    <t xml:space="preserve">Antibakteriālais filtrs mitruma un baktēriju aizturēšanai </t>
  </si>
  <si>
    <t xml:space="preserve">Filtrs ar koniskiem konektoriem </t>
  </si>
  <si>
    <r>
      <t xml:space="preserve">Filtrs ar sūkņa pusē cilindrisku konektoru ar diametru </t>
    </r>
    <r>
      <rPr>
        <sz val="10"/>
        <color theme="1"/>
        <rFont val="Symbol"/>
        <family val="1"/>
        <charset val="2"/>
      </rPr>
      <t xml:space="preserve">Æ </t>
    </r>
    <r>
      <rPr>
        <sz val="10"/>
        <color theme="1"/>
        <rFont val="Calibri"/>
        <family val="2"/>
        <charset val="186"/>
        <scheme val="minor"/>
      </rPr>
      <t>12</t>
    </r>
    <r>
      <rPr>
        <sz val="10"/>
        <color theme="1"/>
        <rFont val="Times New Roman"/>
        <family val="1"/>
        <charset val="186"/>
      </rPr>
      <t xml:space="preserve"> mm ar diviem gumijas gredzeniem, pacientu pusē ar konisku konektoru </t>
    </r>
  </si>
  <si>
    <t>Atsauce uz informatīvu materiālu**</t>
  </si>
  <si>
    <t>Pretendenta piedāvātie parametri*</t>
  </si>
  <si>
    <t>Atsauce uz informatīvo materiālu**</t>
  </si>
  <si>
    <t>Kopā bez PVN</t>
  </si>
  <si>
    <t>3. daļa - Vakuumsūkņu piederumi III</t>
  </si>
  <si>
    <t>Piedāvājuma cenā jāiekļauj visas izmaksas, kas saistītas ar piederumu piegādi;</t>
  </si>
  <si>
    <t>Vispārīgās prasības:</t>
  </si>
  <si>
    <t>Visas piedāvātās preces ir jaunas, iepriekš nelietotas un nesatur iepriekš lietotas vai atjaunotas sastāvdaļas vai komponentes.</t>
  </si>
  <si>
    <t>4. daļa - Vakuuma aspiratora piederumi</t>
  </si>
  <si>
    <t xml:space="preserve">Tehniskā un finanšu piedāvājuma forma </t>
  </si>
  <si>
    <t>Vakuumsūkņu piederumu piegāde</t>
  </si>
  <si>
    <t>1.pielikums</t>
  </si>
  <si>
    <t>2. daļa - Vakuumsūkņu piederumi II</t>
  </si>
  <si>
    <t>1. daļa - Vakuumsūkņu piederumi I</t>
  </si>
  <si>
    <r>
      <t xml:space="preserve">* Plānotais apjoms norādīts, ņemot vērā iepriekšējo gadu patēriņu, un tiek izmantots pretendentu finanšu piedāvājumu objektīvai vērtēšanai. </t>
    </r>
    <r>
      <rPr>
        <sz val="10"/>
        <rFont val="Times New Roman"/>
        <family val="1"/>
        <charset val="186"/>
      </rPr>
      <t>Līgums tiek slēgts, nosakot visa iepirkuma daļas kopējo apjomu naudas izteiksmē;</t>
    </r>
  </si>
  <si>
    <t>* Plānotais apjoms norādīts, ņemot vērā iepriekšējo gadu patēriņu, un tiek izmantots pretendentu finanšu piedāvājumu objektīvai vērtēšanai. Līgums tiek slēgts, nosakot visa iepirkuma daļas kopējo apjomu naudas izteiksmē;</t>
  </si>
  <si>
    <t>*Plānotais apjoms norādīts, ņemot vērā iepriekšējo gadu patēriņu, un tiek izmantots pretendentu finanšu piedāvājumu objektīvai vērtēšanai. Līgums tiek slēgts, nosakot visa iepirkuma daļas kopējo apjomu naudas izteiksmē;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</si>
</sst>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Ls-426]\ * #,##0.00_-;\-[$Ls-426]\ * #,##0.00_-;_-[$Ls-426]\ * &quot;-&quot;??_-;_-@_-"/>
    <numFmt numFmtId="165" formatCode="_-[$€-2]\ * #,##0.00_-;\-[$€-2]\ * #,##0.00_-;_-[$€-2]\ * &quot;-&quot;??_-;_-@_-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Symbol"/>
      <family val="1"/>
      <charset val="2"/>
    </font>
    <font>
      <sz val="11"/>
      <color theme="1"/>
      <name val="Times New Roman"/>
      <family val="1"/>
      <charset val="186"/>
    </font>
    <font>
      <sz val="10"/>
      <name val="Symbol"/>
      <family val="1"/>
      <charset val="2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2" fillId="0" borderId="0">
      <alignment vertical="center" wrapText="1"/>
    </xf>
    <xf numFmtId="164" fontId="2" fillId="0" borderId="0">
      <alignment vertical="center" wrapText="1"/>
    </xf>
    <xf numFmtId="164" fontId="3" fillId="0" borderId="0">
      <alignment vertical="center" wrapText="1"/>
    </xf>
    <xf numFmtId="164" fontId="4" fillId="0" borderId="0">
      <alignment vertical="center" wrapText="1"/>
    </xf>
    <xf numFmtId="0" fontId="1" fillId="0" borderId="0"/>
    <xf numFmtId="164" fontId="2" fillId="0" borderId="0">
      <alignment vertical="center" wrapText="1"/>
    </xf>
  </cellStyleXfs>
  <cellXfs count="140">
    <xf numFmtId="0" fontId="0" fillId="0" borderId="0" xfId="0"/>
    <xf numFmtId="164" fontId="2" fillId="0" borderId="0" xfId="1">
      <alignment vertical="center" wrapText="1"/>
    </xf>
    <xf numFmtId="0" fontId="2" fillId="0" borderId="2" xfId="1" applyNumberFormat="1" applyBorder="1" applyAlignment="1">
      <alignment horizontal="left" vertical="center" wrapText="1"/>
    </xf>
    <xf numFmtId="0" fontId="12" fillId="0" borderId="3" xfId="1" quotePrefix="1" applyNumberFormat="1" applyFont="1" applyFill="1" applyBorder="1" applyAlignment="1">
      <alignment horizontal="right" vertical="center" wrapText="1"/>
    </xf>
    <xf numFmtId="0" fontId="2" fillId="0" borderId="3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right" vertical="top" wrapText="1"/>
    </xf>
    <xf numFmtId="14" fontId="2" fillId="0" borderId="0" xfId="1" applyNumberFormat="1" applyAlignment="1">
      <alignment vertical="center"/>
    </xf>
    <xf numFmtId="164" fontId="2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Border="1" applyAlignment="1">
      <alignment vertical="center"/>
    </xf>
    <xf numFmtId="0" fontId="10" fillId="3" borderId="1" xfId="0" applyNumberFormat="1" applyFont="1" applyFill="1" applyBorder="1" applyAlignment="1">
      <alignment vertical="center" wrapText="1"/>
    </xf>
    <xf numFmtId="0" fontId="10" fillId="3" borderId="1" xfId="0" quotePrefix="1" applyNumberFormat="1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2" xfId="0" quotePrefix="1" applyNumberFormat="1" applyFont="1" applyFill="1" applyBorder="1" applyAlignment="1">
      <alignment horizontal="right" vertical="top" wrapText="1"/>
    </xf>
    <xf numFmtId="14" fontId="9" fillId="3" borderId="2" xfId="0" quotePrefix="1" applyNumberFormat="1" applyFont="1" applyFill="1" applyBorder="1" applyAlignment="1">
      <alignment horizontal="right" vertical="center" wrapText="1"/>
    </xf>
    <xf numFmtId="0" fontId="6" fillId="0" borderId="2" xfId="0" quotePrefix="1" applyNumberFormat="1" applyFont="1" applyFill="1" applyBorder="1" applyAlignment="1">
      <alignment horizontal="right" vertical="center" wrapText="1"/>
    </xf>
    <xf numFmtId="0" fontId="6" fillId="0" borderId="1" xfId="5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9" fillId="3" borderId="2" xfId="0" quotePrefix="1" applyNumberFormat="1" applyFont="1" applyFill="1" applyBorder="1" applyAlignment="1">
      <alignment horizontal="right" vertical="center" wrapText="1"/>
    </xf>
    <xf numFmtId="0" fontId="9" fillId="3" borderId="2" xfId="5" applyNumberFormat="1" applyFont="1" applyFill="1" applyBorder="1" applyAlignment="1">
      <alignment vertical="center" wrapText="1"/>
    </xf>
    <xf numFmtId="0" fontId="7" fillId="3" borderId="1" xfId="6" quotePrefix="1" applyNumberFormat="1" applyFont="1" applyFill="1" applyBorder="1" applyAlignment="1">
      <alignment vertical="center" wrapText="1"/>
    </xf>
    <xf numFmtId="0" fontId="6" fillId="0" borderId="2" xfId="5" applyNumberFormat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1" applyNumberFormat="1" applyBorder="1" applyAlignment="1">
      <alignment horizontal="left" vertical="center" wrapText="1"/>
    </xf>
    <xf numFmtId="0" fontId="12" fillId="0" borderId="1" xfId="1" applyNumberFormat="1" applyFont="1" applyBorder="1" applyAlignment="1">
      <alignment horizontal="left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left" vertical="center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0" fontId="8" fillId="4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6" fillId="0" borderId="4" xfId="5" applyNumberFormat="1" applyFont="1" applyFill="1" applyBorder="1" applyAlignment="1">
      <alignment horizontal="left" vertical="center" wrapText="1"/>
    </xf>
    <xf numFmtId="0" fontId="12" fillId="0" borderId="2" xfId="0" quotePrefix="1" applyNumberFormat="1" applyFont="1" applyFill="1" applyBorder="1" applyAlignment="1">
      <alignment horizontal="righ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165" fontId="0" fillId="0" borderId="0" xfId="0" applyNumberFormat="1"/>
    <xf numFmtId="0" fontId="11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left" vertical="center" wrapText="1"/>
    </xf>
    <xf numFmtId="0" fontId="12" fillId="0" borderId="0" xfId="1" quotePrefix="1" applyNumberFormat="1" applyFont="1" applyFill="1" applyBorder="1" applyAlignment="1">
      <alignment horizontal="left" vertical="top" wrapText="1"/>
    </xf>
    <xf numFmtId="0" fontId="12" fillId="0" borderId="0" xfId="6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4" fontId="2" fillId="0" borderId="0" xfId="1" applyFill="1">
      <alignment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7" fillId="0" borderId="0" xfId="6" quotePrefix="1" applyNumberFormat="1" applyFont="1" applyFill="1" applyBorder="1" applyAlignment="1">
      <alignment vertical="center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165" fontId="6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0" fillId="0" borderId="3" xfId="0" applyBorder="1"/>
    <xf numFmtId="0" fontId="12" fillId="0" borderId="6" xfId="6" applyNumberFormat="1" applyFont="1" applyFill="1" applyBorder="1" applyAlignment="1">
      <alignment horizontal="right" vertical="top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16" fillId="0" borderId="7" xfId="0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 vertical="center"/>
    </xf>
    <xf numFmtId="0" fontId="13" fillId="6" borderId="1" xfId="6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NumberFormat="1" applyFont="1" applyFill="1" applyBorder="1" applyAlignment="1">
      <alignment vertical="center" wrapText="1"/>
    </xf>
    <xf numFmtId="0" fontId="9" fillId="3" borderId="4" xfId="5" applyNumberFormat="1" applyFont="1" applyFill="1" applyBorder="1" applyAlignment="1">
      <alignment horizontal="left" vertical="center" wrapText="1"/>
    </xf>
    <xf numFmtId="0" fontId="9" fillId="3" borderId="5" xfId="5" applyNumberFormat="1" applyFont="1" applyFill="1" applyBorder="1" applyAlignment="1">
      <alignment horizontal="left" vertical="center" wrapText="1"/>
    </xf>
    <xf numFmtId="164" fontId="2" fillId="0" borderId="0" xfId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2" fillId="0" borderId="0" xfId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4" xfId="1" applyNumberFormat="1" applyFont="1" applyBorder="1" applyAlignment="1">
      <alignment horizontal="left" vertical="center" wrapText="1"/>
    </xf>
    <xf numFmtId="0" fontId="9" fillId="3" borderId="2" xfId="5" applyNumberFormat="1" applyFont="1" applyFill="1" applyBorder="1" applyAlignment="1">
      <alignment horizontal="left" vertical="center" wrapText="1"/>
    </xf>
    <xf numFmtId="0" fontId="9" fillId="3" borderId="4" xfId="5" applyNumberFormat="1" applyFont="1" applyFill="1" applyBorder="1" applyAlignment="1">
      <alignment horizontal="left" vertical="center" wrapText="1"/>
    </xf>
    <xf numFmtId="0" fontId="9" fillId="3" borderId="5" xfId="5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3" fillId="6" borderId="2" xfId="6" applyNumberFormat="1" applyFont="1" applyFill="1" applyBorder="1" applyAlignment="1">
      <alignment horizontal="center" vertical="center" wrapText="1"/>
    </xf>
    <xf numFmtId="0" fontId="13" fillId="6" borderId="5" xfId="6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3" fillId="5" borderId="2" xfId="1" applyNumberFormat="1" applyFont="1" applyFill="1" applyBorder="1" applyAlignment="1">
      <alignment horizontal="center" vertical="center" wrapText="1"/>
    </xf>
    <xf numFmtId="0" fontId="13" fillId="5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0" fontId="10" fillId="0" borderId="0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2" fillId="0" borderId="1" xfId="1" quotePrefix="1" applyNumberFormat="1" applyFont="1" applyFill="1" applyBorder="1" applyAlignment="1">
      <alignment horizontal="left" vertical="top" wrapText="1"/>
    </xf>
    <xf numFmtId="0" fontId="21" fillId="0" borderId="0" xfId="1" applyNumberFormat="1" applyFont="1" applyBorder="1" applyAlignment="1">
      <alignment horizontal="center"/>
    </xf>
    <xf numFmtId="0" fontId="12" fillId="0" borderId="2" xfId="6" applyNumberFormat="1" applyFont="1" applyFill="1" applyBorder="1" applyAlignment="1">
      <alignment horizontal="left" vertical="top" wrapText="1"/>
    </xf>
    <xf numFmtId="0" fontId="12" fillId="0" borderId="4" xfId="6" applyNumberFormat="1" applyFont="1" applyFill="1" applyBorder="1" applyAlignment="1">
      <alignment horizontal="left" vertical="top" wrapText="1"/>
    </xf>
    <xf numFmtId="0" fontId="12" fillId="0" borderId="5" xfId="6" applyNumberFormat="1" applyFont="1" applyFill="1" applyBorder="1" applyAlignment="1">
      <alignment horizontal="left" vertical="top" wrapText="1"/>
    </xf>
    <xf numFmtId="0" fontId="21" fillId="0" borderId="0" xfId="1" applyNumberFormat="1" applyFont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 wrapText="1"/>
    </xf>
    <xf numFmtId="165" fontId="18" fillId="0" borderId="4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 wrapText="1"/>
    </xf>
    <xf numFmtId="0" fontId="12" fillId="7" borderId="1" xfId="1" applyNumberFormat="1" applyFont="1" applyFill="1" applyBorder="1" applyAlignment="1">
      <alignment horizontal="left" vertical="top" wrapText="1"/>
    </xf>
    <xf numFmtId="0" fontId="12" fillId="7" borderId="1" xfId="1" quotePrefix="1" applyNumberFormat="1" applyFont="1" applyFill="1" applyBorder="1" applyAlignment="1">
      <alignment horizontal="left" vertical="top" wrapText="1"/>
    </xf>
    <xf numFmtId="0" fontId="9" fillId="3" borderId="1" xfId="5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vertical="center" wrapText="1"/>
    </xf>
    <xf numFmtId="0" fontId="10" fillId="5" borderId="2" xfId="1" applyNumberFormat="1" applyFont="1" applyFill="1" applyBorder="1" applyAlignment="1">
      <alignment horizontal="center" vertical="center" wrapText="1"/>
    </xf>
    <xf numFmtId="0" fontId="22" fillId="3" borderId="1" xfId="6" applyNumberFormat="1" applyFont="1" applyFill="1" applyBorder="1" applyAlignment="1">
      <alignment horizontal="center" vertical="center" wrapText="1"/>
    </xf>
    <xf numFmtId="0" fontId="22" fillId="3" borderId="1" xfId="1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5"/>
    <cellStyle name="Normal 3" xfId="1"/>
    <cellStyle name="Normal 4" xfId="6"/>
    <cellStyle name="Normalais" xfId="2"/>
    <cellStyle name="Virsraksts 1" xfId="4"/>
    <cellStyle name="Virsrakst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Normal="100" workbookViewId="0">
      <selection activeCell="G35" sqref="G35"/>
    </sheetView>
  </sheetViews>
  <sheetFormatPr defaultRowHeight="15" x14ac:dyDescent="0.25"/>
  <cols>
    <col min="2" max="2" width="45.7109375" style="9" customWidth="1"/>
    <col min="3" max="3" width="12.85546875" customWidth="1"/>
    <col min="4" max="4" width="14.85546875" style="10" customWidth="1"/>
    <col min="5" max="5" width="13.140625" style="10" customWidth="1"/>
    <col min="6" max="6" width="11.5703125" customWidth="1"/>
    <col min="7" max="7" width="13.140625" style="66" customWidth="1"/>
    <col min="8" max="8" width="0" hidden="1" customWidth="1"/>
    <col min="9" max="9" width="11.85546875" hidden="1" customWidth="1"/>
    <col min="10" max="10" width="0" hidden="1" customWidth="1"/>
  </cols>
  <sheetData>
    <row r="1" spans="1:9" x14ac:dyDescent="0.25">
      <c r="A1" s="7"/>
      <c r="B1" s="8"/>
      <c r="C1" s="1"/>
      <c r="D1" s="1"/>
      <c r="E1" s="86" t="s">
        <v>148</v>
      </c>
      <c r="F1" s="87"/>
      <c r="G1" s="54"/>
    </row>
    <row r="2" spans="1:9" ht="15.75" x14ac:dyDescent="0.25">
      <c r="A2" s="114" t="s">
        <v>0</v>
      </c>
      <c r="B2" s="114"/>
      <c r="C2" s="114"/>
      <c r="D2" s="114"/>
      <c r="E2" s="114"/>
      <c r="F2" s="114"/>
      <c r="G2" s="55"/>
    </row>
    <row r="3" spans="1:9" ht="15.75" x14ac:dyDescent="0.25">
      <c r="A3" s="115" t="s">
        <v>147</v>
      </c>
      <c r="B3" s="116"/>
      <c r="C3" s="116"/>
      <c r="D3" s="116"/>
      <c r="E3" s="116"/>
      <c r="F3" s="116"/>
      <c r="G3" s="56"/>
    </row>
    <row r="4" spans="1:9" ht="15.75" x14ac:dyDescent="0.25">
      <c r="A4" s="120" t="s">
        <v>150</v>
      </c>
      <c r="B4" s="115"/>
      <c r="C4" s="115"/>
      <c r="D4" s="115"/>
      <c r="E4" s="115"/>
      <c r="F4" s="115"/>
      <c r="G4" s="56"/>
    </row>
    <row r="5" spans="1:9" s="10" customFormat="1" ht="15.75" x14ac:dyDescent="0.25">
      <c r="A5" s="46"/>
      <c r="B5" s="46"/>
      <c r="C5" s="46"/>
      <c r="D5" s="75"/>
      <c r="E5" s="75"/>
      <c r="F5" s="46"/>
      <c r="G5" s="56"/>
    </row>
    <row r="6" spans="1:9" x14ac:dyDescent="0.25">
      <c r="A6" s="117" t="s">
        <v>143</v>
      </c>
      <c r="B6" s="117"/>
      <c r="C6" s="117"/>
      <c r="D6" s="117"/>
      <c r="E6" s="117"/>
      <c r="F6" s="117"/>
      <c r="G6" s="48"/>
    </row>
    <row r="7" spans="1:9" ht="16.5" customHeight="1" x14ac:dyDescent="0.25">
      <c r="A7" s="6" t="s">
        <v>1</v>
      </c>
      <c r="B7" s="118" t="s">
        <v>13</v>
      </c>
      <c r="C7" s="119"/>
      <c r="D7" s="119"/>
      <c r="E7" s="119"/>
      <c r="F7" s="119"/>
      <c r="G7" s="49"/>
    </row>
    <row r="8" spans="1:9" ht="15" customHeight="1" x14ac:dyDescent="0.25">
      <c r="A8" s="6" t="s">
        <v>2</v>
      </c>
      <c r="B8" s="118" t="s">
        <v>121</v>
      </c>
      <c r="C8" s="119"/>
      <c r="D8" s="119"/>
      <c r="E8" s="119"/>
      <c r="F8" s="119"/>
      <c r="G8" s="49"/>
    </row>
    <row r="9" spans="1:9" ht="27" customHeight="1" x14ac:dyDescent="0.25">
      <c r="A9" s="6" t="s">
        <v>3</v>
      </c>
      <c r="B9" s="118" t="s">
        <v>151</v>
      </c>
      <c r="C9" s="119"/>
      <c r="D9" s="119"/>
      <c r="E9" s="119"/>
      <c r="F9" s="119"/>
      <c r="G9" s="49"/>
    </row>
    <row r="10" spans="1:9" ht="27" customHeight="1" x14ac:dyDescent="0.25">
      <c r="A10" s="6" t="s">
        <v>4</v>
      </c>
      <c r="B10" s="118" t="s">
        <v>6</v>
      </c>
      <c r="C10" s="119"/>
      <c r="D10" s="119"/>
      <c r="E10" s="119"/>
      <c r="F10" s="119"/>
      <c r="G10" s="49"/>
    </row>
    <row r="11" spans="1:9" s="10" customFormat="1" ht="15" customHeight="1" x14ac:dyDescent="0.25">
      <c r="A11" s="70" t="s">
        <v>5</v>
      </c>
      <c r="B11" s="121" t="s">
        <v>144</v>
      </c>
      <c r="C11" s="122"/>
      <c r="D11" s="122"/>
      <c r="E11" s="122"/>
      <c r="F11" s="123"/>
      <c r="G11" s="50"/>
    </row>
    <row r="12" spans="1:9" x14ac:dyDescent="0.25">
      <c r="A12" s="3"/>
      <c r="B12" s="4"/>
      <c r="C12" s="92"/>
      <c r="D12" s="91"/>
      <c r="E12" s="5"/>
      <c r="F12" s="5"/>
      <c r="G12" s="68"/>
    </row>
    <row r="13" spans="1:9" ht="37.5" customHeight="1" x14ac:dyDescent="0.25">
      <c r="A13" s="38" t="s">
        <v>7</v>
      </c>
      <c r="B13" s="38" t="s">
        <v>8</v>
      </c>
      <c r="C13" s="108" t="s">
        <v>138</v>
      </c>
      <c r="D13" s="113"/>
      <c r="E13" s="111" t="s">
        <v>137</v>
      </c>
      <c r="F13" s="113"/>
      <c r="G13" s="59"/>
    </row>
    <row r="14" spans="1:9" ht="15.75" x14ac:dyDescent="0.25">
      <c r="A14" s="34">
        <v>1.1000000000000001</v>
      </c>
      <c r="B14" s="35" t="s">
        <v>14</v>
      </c>
      <c r="C14" s="36"/>
      <c r="D14" s="37"/>
      <c r="E14" s="37"/>
      <c r="F14" s="37"/>
      <c r="G14" s="71"/>
      <c r="I14" s="45">
        <f>SUM(C18,C29,C43,I51)</f>
        <v>0</v>
      </c>
    </row>
    <row r="15" spans="1:9" s="16" customFormat="1" x14ac:dyDescent="0.25">
      <c r="A15" s="21" t="s">
        <v>18</v>
      </c>
      <c r="B15" s="93" t="s">
        <v>122</v>
      </c>
      <c r="C15" s="94"/>
      <c r="D15" s="94"/>
      <c r="E15" s="94"/>
      <c r="F15" s="95"/>
      <c r="G15" s="61"/>
    </row>
    <row r="16" spans="1:9" s="16" customFormat="1" ht="25.5" x14ac:dyDescent="0.25">
      <c r="A16" s="22" t="s">
        <v>20</v>
      </c>
      <c r="B16" s="2" t="s">
        <v>12</v>
      </c>
      <c r="C16" s="88"/>
      <c r="D16" s="89"/>
      <c r="E16" s="88"/>
      <c r="F16" s="89"/>
      <c r="G16" s="51"/>
      <c r="I16" s="16" t="s">
        <v>120</v>
      </c>
    </row>
    <row r="17" spans="1:10" s="16" customFormat="1" ht="15.75" x14ac:dyDescent="0.25">
      <c r="A17" s="14" t="s">
        <v>21</v>
      </c>
      <c r="B17" s="15" t="s">
        <v>36</v>
      </c>
      <c r="C17" s="96"/>
      <c r="D17" s="97"/>
      <c r="E17" s="97"/>
      <c r="F17" s="98"/>
      <c r="G17" s="62"/>
      <c r="J17" s="16">
        <f>H18+H29+H41+H51</f>
        <v>8993.7799999999988</v>
      </c>
    </row>
    <row r="18" spans="1:10" s="16" customFormat="1" x14ac:dyDescent="0.25">
      <c r="A18" s="17"/>
      <c r="B18" s="18" t="s">
        <v>15</v>
      </c>
      <c r="C18" s="105">
        <f>SUM(F25*C25,F26*C26)</f>
        <v>0</v>
      </c>
      <c r="D18" s="106"/>
      <c r="E18" s="106"/>
      <c r="F18" s="107"/>
      <c r="G18" s="63"/>
      <c r="H18" s="16">
        <v>1957.26</v>
      </c>
    </row>
    <row r="19" spans="1:10" s="16" customFormat="1" x14ac:dyDescent="0.25">
      <c r="A19" s="19"/>
      <c r="B19" s="20" t="s">
        <v>16</v>
      </c>
      <c r="C19" s="99"/>
      <c r="D19" s="100"/>
      <c r="E19" s="100"/>
      <c r="F19" s="101"/>
      <c r="G19" s="52"/>
    </row>
    <row r="20" spans="1:10" s="16" customFormat="1" x14ac:dyDescent="0.25">
      <c r="A20" s="19"/>
      <c r="B20" s="20" t="s">
        <v>17</v>
      </c>
      <c r="C20" s="99"/>
      <c r="D20" s="100"/>
      <c r="E20" s="100"/>
      <c r="F20" s="101"/>
      <c r="G20" s="52"/>
    </row>
    <row r="21" spans="1:10" s="16" customFormat="1" x14ac:dyDescent="0.25">
      <c r="A21" s="21" t="s">
        <v>91</v>
      </c>
      <c r="B21" s="132" t="s">
        <v>9</v>
      </c>
      <c r="C21" s="80"/>
      <c r="D21" s="81"/>
      <c r="E21" s="80"/>
      <c r="F21" s="81"/>
      <c r="G21" s="61"/>
    </row>
    <row r="22" spans="1:10" s="16" customFormat="1" x14ac:dyDescent="0.25">
      <c r="A22" s="22" t="s">
        <v>92</v>
      </c>
      <c r="B22" s="23" t="s">
        <v>35</v>
      </c>
      <c r="C22" s="88"/>
      <c r="D22" s="89"/>
      <c r="E22" s="88"/>
      <c r="F22" s="89"/>
      <c r="G22" s="51"/>
    </row>
    <row r="23" spans="1:10" s="16" customFormat="1" x14ac:dyDescent="0.25">
      <c r="A23" s="22" t="s">
        <v>93</v>
      </c>
      <c r="B23" s="29" t="s">
        <v>32</v>
      </c>
      <c r="C23" s="88"/>
      <c r="D23" s="89"/>
      <c r="E23" s="88"/>
      <c r="F23" s="89"/>
      <c r="G23" s="51"/>
    </row>
    <row r="24" spans="1:10" s="16" customFormat="1" ht="39.75" customHeight="1" x14ac:dyDescent="0.25">
      <c r="A24" s="26" t="s">
        <v>25</v>
      </c>
      <c r="B24" s="27" t="s">
        <v>22</v>
      </c>
      <c r="C24" s="28" t="s">
        <v>23</v>
      </c>
      <c r="D24" s="28" t="s">
        <v>24</v>
      </c>
      <c r="E24" s="136" t="s">
        <v>138</v>
      </c>
      <c r="F24" s="136" t="s">
        <v>137</v>
      </c>
      <c r="G24" s="64"/>
    </row>
    <row r="25" spans="1:10" s="16" customFormat="1" x14ac:dyDescent="0.25">
      <c r="A25" s="22" t="s">
        <v>94</v>
      </c>
      <c r="B25" s="2" t="s">
        <v>130</v>
      </c>
      <c r="C25" s="133">
        <v>6</v>
      </c>
      <c r="D25" s="85"/>
      <c r="E25" s="134"/>
      <c r="F25" s="83"/>
      <c r="G25" s="58"/>
    </row>
    <row r="26" spans="1:10" s="16" customFormat="1" x14ac:dyDescent="0.25">
      <c r="A26" s="22" t="s">
        <v>95</v>
      </c>
      <c r="B26" s="2" t="s">
        <v>131</v>
      </c>
      <c r="C26" s="133">
        <v>10</v>
      </c>
      <c r="D26" s="85"/>
      <c r="E26" s="134"/>
      <c r="F26" s="83"/>
      <c r="G26" s="58"/>
    </row>
    <row r="27" spans="1:10" s="16" customFormat="1" x14ac:dyDescent="0.25">
      <c r="A27" s="43"/>
      <c r="B27" s="31"/>
      <c r="C27" s="84"/>
      <c r="D27" s="90"/>
      <c r="E27" s="91"/>
      <c r="F27" s="89"/>
      <c r="G27" s="51"/>
    </row>
    <row r="28" spans="1:10" s="16" customFormat="1" ht="15.75" x14ac:dyDescent="0.25">
      <c r="A28" s="14" t="s">
        <v>96</v>
      </c>
      <c r="B28" s="15" t="s">
        <v>43</v>
      </c>
      <c r="C28" s="96"/>
      <c r="D28" s="97"/>
      <c r="E28" s="97"/>
      <c r="F28" s="98"/>
      <c r="G28" s="62"/>
    </row>
    <row r="29" spans="1:10" s="16" customFormat="1" x14ac:dyDescent="0.25">
      <c r="A29" s="17"/>
      <c r="B29" s="18" t="s">
        <v>15</v>
      </c>
      <c r="C29" s="105">
        <f>SUM(F36*C36,F37*C37)</f>
        <v>0</v>
      </c>
      <c r="D29" s="106"/>
      <c r="E29" s="106"/>
      <c r="F29" s="107"/>
      <c r="G29" s="63"/>
      <c r="H29" s="16">
        <v>1611.52</v>
      </c>
    </row>
    <row r="30" spans="1:10" s="16" customFormat="1" x14ac:dyDescent="0.25">
      <c r="A30" s="19"/>
      <c r="B30" s="20" t="s">
        <v>16</v>
      </c>
      <c r="C30" s="99"/>
      <c r="D30" s="100"/>
      <c r="E30" s="100"/>
      <c r="F30" s="101"/>
      <c r="G30" s="52"/>
    </row>
    <row r="31" spans="1:10" s="16" customFormat="1" x14ac:dyDescent="0.25">
      <c r="A31" s="19"/>
      <c r="B31" s="20" t="s">
        <v>17</v>
      </c>
      <c r="C31" s="99"/>
      <c r="D31" s="100"/>
      <c r="E31" s="100"/>
      <c r="F31" s="101"/>
      <c r="G31" s="52"/>
    </row>
    <row r="32" spans="1:10" s="16" customFormat="1" x14ac:dyDescent="0.25">
      <c r="A32" s="21" t="s">
        <v>97</v>
      </c>
      <c r="B32" s="93" t="s">
        <v>9</v>
      </c>
      <c r="C32" s="94"/>
      <c r="D32" s="94"/>
      <c r="E32" s="94"/>
      <c r="F32" s="95"/>
      <c r="G32" s="61"/>
    </row>
    <row r="33" spans="1:9" s="16" customFormat="1" x14ac:dyDescent="0.25">
      <c r="A33" s="22" t="s">
        <v>98</v>
      </c>
      <c r="B33" s="23" t="s">
        <v>46</v>
      </c>
      <c r="C33" s="88"/>
      <c r="D33" s="89"/>
      <c r="E33" s="88"/>
      <c r="F33" s="89"/>
      <c r="G33" s="51"/>
    </row>
    <row r="34" spans="1:9" s="16" customFormat="1" x14ac:dyDescent="0.25">
      <c r="A34" s="22" t="s">
        <v>99</v>
      </c>
      <c r="B34" s="23" t="s">
        <v>33</v>
      </c>
      <c r="C34" s="88"/>
      <c r="D34" s="89"/>
      <c r="E34" s="88"/>
      <c r="F34" s="89"/>
      <c r="G34" s="51"/>
    </row>
    <row r="35" spans="1:9" s="16" customFormat="1" ht="40.5" customHeight="1" x14ac:dyDescent="0.25">
      <c r="A35" s="26" t="s">
        <v>100</v>
      </c>
      <c r="B35" s="27" t="s">
        <v>22</v>
      </c>
      <c r="C35" s="28" t="s">
        <v>23</v>
      </c>
      <c r="D35" s="28" t="s">
        <v>24</v>
      </c>
      <c r="E35" s="28" t="s">
        <v>138</v>
      </c>
      <c r="F35" s="136" t="s">
        <v>137</v>
      </c>
      <c r="G35" s="64"/>
    </row>
    <row r="36" spans="1:9" s="16" customFormat="1" x14ac:dyDescent="0.25">
      <c r="A36" s="22" t="s">
        <v>101</v>
      </c>
      <c r="B36" s="2" t="s">
        <v>132</v>
      </c>
      <c r="C36" s="25">
        <v>6</v>
      </c>
      <c r="D36" s="83"/>
      <c r="E36" s="134"/>
      <c r="F36" s="83"/>
      <c r="G36" s="58"/>
    </row>
    <row r="37" spans="1:9" s="16" customFormat="1" x14ac:dyDescent="0.25">
      <c r="A37" s="22" t="s">
        <v>102</v>
      </c>
      <c r="B37" s="2" t="s">
        <v>133</v>
      </c>
      <c r="C37" s="25">
        <v>10</v>
      </c>
      <c r="D37" s="83"/>
      <c r="E37" s="135"/>
      <c r="F37" s="83"/>
      <c r="G37" s="65"/>
    </row>
    <row r="38" spans="1:9" s="16" customFormat="1" x14ac:dyDescent="0.25">
      <c r="A38" s="22"/>
      <c r="B38" s="42"/>
      <c r="C38" s="90"/>
      <c r="D38" s="91"/>
      <c r="E38" s="91"/>
      <c r="F38" s="89"/>
      <c r="G38" s="51"/>
    </row>
    <row r="39" spans="1:9" s="10" customFormat="1" ht="38.25" customHeight="1" x14ac:dyDescent="0.25">
      <c r="A39" s="38" t="s">
        <v>7</v>
      </c>
      <c r="B39" s="38" t="s">
        <v>8</v>
      </c>
      <c r="C39" s="108" t="s">
        <v>138</v>
      </c>
      <c r="D39" s="109"/>
      <c r="E39" s="111" t="s">
        <v>137</v>
      </c>
      <c r="F39" s="112"/>
      <c r="G39" s="59"/>
    </row>
    <row r="40" spans="1:9" s="16" customFormat="1" ht="15.75" x14ac:dyDescent="0.25">
      <c r="A40" s="14" t="s">
        <v>103</v>
      </c>
      <c r="B40" s="15" t="s">
        <v>79</v>
      </c>
      <c r="C40" s="96"/>
      <c r="D40" s="97"/>
      <c r="E40" s="97"/>
      <c r="F40" s="98"/>
      <c r="G40" s="62"/>
    </row>
    <row r="41" spans="1:9" s="10" customFormat="1" x14ac:dyDescent="0.25">
      <c r="A41" s="19"/>
      <c r="B41" s="20" t="s">
        <v>30</v>
      </c>
      <c r="C41" s="99">
        <v>400</v>
      </c>
      <c r="D41" s="100"/>
      <c r="E41" s="100"/>
      <c r="F41" s="101"/>
      <c r="G41" s="52"/>
      <c r="H41" s="10">
        <v>4985</v>
      </c>
    </row>
    <row r="42" spans="1:9" s="10" customFormat="1" x14ac:dyDescent="0.25">
      <c r="A42" s="19"/>
      <c r="B42" s="20" t="s">
        <v>31</v>
      </c>
      <c r="C42" s="102"/>
      <c r="D42" s="103"/>
      <c r="E42" s="103"/>
      <c r="F42" s="104"/>
      <c r="G42" s="67"/>
      <c r="I42" s="10" t="s">
        <v>89</v>
      </c>
    </row>
    <row r="43" spans="1:9" s="16" customFormat="1" x14ac:dyDescent="0.25">
      <c r="A43" s="17"/>
      <c r="B43" s="18" t="s">
        <v>15</v>
      </c>
      <c r="C43" s="105">
        <f>C41*C42</f>
        <v>0</v>
      </c>
      <c r="D43" s="106"/>
      <c r="E43" s="106"/>
      <c r="F43" s="107"/>
      <c r="G43" s="63"/>
    </row>
    <row r="44" spans="1:9" s="16" customFormat="1" x14ac:dyDescent="0.25">
      <c r="A44" s="19"/>
      <c r="B44" s="20" t="s">
        <v>16</v>
      </c>
      <c r="C44" s="99"/>
      <c r="D44" s="100"/>
      <c r="E44" s="100"/>
      <c r="F44" s="101"/>
      <c r="G44" s="52"/>
    </row>
    <row r="45" spans="1:9" s="16" customFormat="1" x14ac:dyDescent="0.25">
      <c r="A45" s="19"/>
      <c r="B45" s="20" t="s">
        <v>17</v>
      </c>
      <c r="C45" s="99"/>
      <c r="D45" s="100"/>
      <c r="E45" s="100"/>
      <c r="F45" s="101"/>
      <c r="G45" s="52"/>
    </row>
    <row r="46" spans="1:9" s="16" customFormat="1" x14ac:dyDescent="0.25">
      <c r="A46" s="21" t="s">
        <v>104</v>
      </c>
      <c r="B46" s="93" t="s">
        <v>19</v>
      </c>
      <c r="C46" s="94"/>
      <c r="D46" s="94"/>
      <c r="E46" s="94"/>
      <c r="F46" s="95"/>
      <c r="G46" s="61"/>
    </row>
    <row r="47" spans="1:9" s="16" customFormat="1" x14ac:dyDescent="0.25">
      <c r="A47" s="22" t="s">
        <v>105</v>
      </c>
      <c r="B47" s="23" t="s">
        <v>34</v>
      </c>
      <c r="C47" s="88"/>
      <c r="D47" s="110"/>
      <c r="E47" s="88"/>
      <c r="F47" s="110"/>
      <c r="G47" s="51"/>
    </row>
    <row r="48" spans="1:9" s="16" customFormat="1" x14ac:dyDescent="0.25">
      <c r="A48" s="21" t="s">
        <v>106</v>
      </c>
      <c r="B48" s="93" t="s">
        <v>9</v>
      </c>
      <c r="C48" s="94"/>
      <c r="D48" s="94"/>
      <c r="E48" s="94"/>
      <c r="F48" s="95"/>
      <c r="G48" s="61"/>
    </row>
    <row r="49" spans="1:9" s="16" customFormat="1" x14ac:dyDescent="0.25">
      <c r="A49" s="22" t="s">
        <v>107</v>
      </c>
      <c r="B49" s="2" t="s">
        <v>134</v>
      </c>
      <c r="C49" s="88"/>
      <c r="D49" s="110"/>
      <c r="E49" s="88"/>
      <c r="F49" s="110"/>
      <c r="G49" s="51"/>
    </row>
    <row r="50" spans="1:9" s="10" customFormat="1" x14ac:dyDescent="0.25">
      <c r="B50" s="11"/>
      <c r="G50" s="66"/>
    </row>
    <row r="51" spans="1:9" s="10" customFormat="1" ht="38.25" customHeight="1" x14ac:dyDescent="0.25">
      <c r="A51" s="38" t="s">
        <v>7</v>
      </c>
      <c r="B51" s="38" t="s">
        <v>8</v>
      </c>
      <c r="C51" s="108" t="s">
        <v>138</v>
      </c>
      <c r="D51" s="109"/>
      <c r="E51" s="108" t="s">
        <v>139</v>
      </c>
      <c r="F51" s="109"/>
      <c r="G51" s="59"/>
      <c r="H51" s="10">
        <v>440</v>
      </c>
      <c r="I51" s="45"/>
    </row>
    <row r="52" spans="1:9" s="10" customFormat="1" ht="15.75" x14ac:dyDescent="0.25">
      <c r="A52" s="34">
        <v>1.2</v>
      </c>
      <c r="B52" s="35" t="s">
        <v>129</v>
      </c>
      <c r="C52" s="36"/>
      <c r="D52" s="37"/>
      <c r="E52" s="37"/>
      <c r="F52" s="37"/>
      <c r="G52" s="71"/>
    </row>
    <row r="53" spans="1:9" s="16" customFormat="1" x14ac:dyDescent="0.25">
      <c r="A53" s="21" t="s">
        <v>26</v>
      </c>
      <c r="B53" s="93" t="s">
        <v>122</v>
      </c>
      <c r="C53" s="94"/>
      <c r="D53" s="94"/>
      <c r="E53" s="94"/>
      <c r="F53" s="95"/>
      <c r="G53" s="61"/>
    </row>
    <row r="54" spans="1:9" s="16" customFormat="1" ht="38.25" x14ac:dyDescent="0.25">
      <c r="A54" s="22" t="s">
        <v>27</v>
      </c>
      <c r="B54" s="2" t="s">
        <v>75</v>
      </c>
      <c r="C54" s="88"/>
      <c r="D54" s="110"/>
      <c r="E54" s="88"/>
      <c r="F54" s="110"/>
      <c r="G54" s="51"/>
    </row>
    <row r="55" spans="1:9" s="16" customFormat="1" x14ac:dyDescent="0.25">
      <c r="A55" s="22"/>
      <c r="B55" s="32"/>
      <c r="C55" s="31"/>
      <c r="D55" s="31"/>
      <c r="E55" s="31"/>
      <c r="F55" s="31"/>
      <c r="G55" s="72"/>
    </row>
    <row r="56" spans="1:9" s="16" customFormat="1" ht="15.75" x14ac:dyDescent="0.25">
      <c r="A56" s="14" t="s">
        <v>28</v>
      </c>
      <c r="B56" s="15" t="s">
        <v>84</v>
      </c>
      <c r="C56" s="96"/>
      <c r="D56" s="97"/>
      <c r="E56" s="97"/>
      <c r="F56" s="98"/>
      <c r="G56" s="62"/>
    </row>
    <row r="57" spans="1:9" s="10" customFormat="1" x14ac:dyDescent="0.25">
      <c r="A57" s="19"/>
      <c r="B57" s="20" t="s">
        <v>30</v>
      </c>
      <c r="C57" s="99">
        <v>8</v>
      </c>
      <c r="D57" s="100"/>
      <c r="E57" s="100"/>
      <c r="F57" s="101"/>
      <c r="G57" s="52"/>
    </row>
    <row r="58" spans="1:9" s="10" customFormat="1" x14ac:dyDescent="0.25">
      <c r="A58" s="19"/>
      <c r="B58" s="20" t="s">
        <v>31</v>
      </c>
      <c r="C58" s="102"/>
      <c r="D58" s="103"/>
      <c r="E58" s="103"/>
      <c r="F58" s="104"/>
      <c r="G58" s="67"/>
    </row>
    <row r="59" spans="1:9" s="16" customFormat="1" x14ac:dyDescent="0.25">
      <c r="A59" s="17"/>
      <c r="B59" s="18" t="s">
        <v>15</v>
      </c>
      <c r="C59" s="105">
        <f>C57*C58</f>
        <v>0</v>
      </c>
      <c r="D59" s="106"/>
      <c r="E59" s="106"/>
      <c r="F59" s="107"/>
      <c r="G59" s="63"/>
    </row>
    <row r="60" spans="1:9" s="16" customFormat="1" x14ac:dyDescent="0.25">
      <c r="A60" s="19"/>
      <c r="B60" s="20" t="s">
        <v>16</v>
      </c>
      <c r="C60" s="99"/>
      <c r="D60" s="100"/>
      <c r="E60" s="100"/>
      <c r="F60" s="101"/>
      <c r="G60" s="52"/>
    </row>
    <row r="61" spans="1:9" s="16" customFormat="1" x14ac:dyDescent="0.25">
      <c r="A61" s="19"/>
      <c r="B61" s="20" t="s">
        <v>17</v>
      </c>
      <c r="C61" s="99"/>
      <c r="D61" s="100"/>
      <c r="E61" s="100"/>
      <c r="F61" s="101"/>
      <c r="G61" s="52"/>
    </row>
    <row r="62" spans="1:9" s="16" customFormat="1" x14ac:dyDescent="0.25">
      <c r="A62" s="21" t="s">
        <v>29</v>
      </c>
      <c r="B62" s="93" t="s">
        <v>9</v>
      </c>
      <c r="C62" s="94"/>
      <c r="D62" s="94"/>
      <c r="E62" s="94"/>
      <c r="F62" s="95"/>
      <c r="G62" s="61"/>
    </row>
    <row r="63" spans="1:9" s="16" customFormat="1" x14ac:dyDescent="0.25">
      <c r="A63" s="22" t="s">
        <v>108</v>
      </c>
      <c r="B63" s="23" t="s">
        <v>53</v>
      </c>
      <c r="C63" s="88"/>
      <c r="D63" s="110"/>
      <c r="E63" s="88"/>
      <c r="F63" s="110"/>
      <c r="G63" s="51"/>
    </row>
    <row r="64" spans="1:9" s="16" customFormat="1" x14ac:dyDescent="0.25">
      <c r="A64" s="22" t="s">
        <v>109</v>
      </c>
      <c r="B64" s="29" t="s">
        <v>41</v>
      </c>
      <c r="C64" s="88"/>
      <c r="D64" s="110"/>
      <c r="E64" s="88"/>
      <c r="F64" s="110"/>
      <c r="G64" s="51"/>
    </row>
    <row r="65" spans="1:7" s="16" customFormat="1" x14ac:dyDescent="0.25">
      <c r="A65" s="22" t="s">
        <v>110</v>
      </c>
      <c r="B65" s="29" t="s">
        <v>69</v>
      </c>
      <c r="C65" s="88"/>
      <c r="D65" s="110"/>
      <c r="E65" s="88"/>
      <c r="F65" s="110"/>
      <c r="G65" s="51"/>
    </row>
    <row r="66" spans="1:7" s="16" customFormat="1" x14ac:dyDescent="0.25">
      <c r="A66" s="22" t="s">
        <v>111</v>
      </c>
      <c r="B66" s="29" t="s">
        <v>40</v>
      </c>
      <c r="C66" s="88"/>
      <c r="D66" s="110"/>
      <c r="E66" s="88"/>
      <c r="F66" s="110"/>
      <c r="G66" s="51"/>
    </row>
    <row r="67" spans="1:7" s="16" customFormat="1" ht="25.5" x14ac:dyDescent="0.25">
      <c r="A67" s="22" t="s">
        <v>112</v>
      </c>
      <c r="B67" s="29" t="s">
        <v>42</v>
      </c>
      <c r="C67" s="88"/>
      <c r="D67" s="110"/>
      <c r="E67" s="88"/>
      <c r="F67" s="110"/>
      <c r="G67" s="51"/>
    </row>
    <row r="68" spans="1:7" s="16" customFormat="1" x14ac:dyDescent="0.25">
      <c r="A68" s="22" t="s">
        <v>113</v>
      </c>
      <c r="B68" s="29" t="s">
        <v>70</v>
      </c>
      <c r="C68" s="88"/>
      <c r="D68" s="110"/>
      <c r="E68" s="88"/>
      <c r="F68" s="110"/>
      <c r="G68" s="51"/>
    </row>
    <row r="69" spans="1:7" s="16" customFormat="1" x14ac:dyDescent="0.25">
      <c r="A69" s="22"/>
      <c r="B69" s="40"/>
      <c r="C69" s="31"/>
      <c r="D69" s="41"/>
      <c r="E69" s="41"/>
      <c r="F69" s="41"/>
      <c r="G69" s="72"/>
    </row>
    <row r="70" spans="1:7" s="16" customFormat="1" ht="15.75" x14ac:dyDescent="0.25">
      <c r="A70" s="14" t="s">
        <v>114</v>
      </c>
      <c r="B70" s="15" t="s">
        <v>43</v>
      </c>
      <c r="C70" s="96"/>
      <c r="D70" s="97"/>
      <c r="E70" s="97"/>
      <c r="F70" s="98"/>
      <c r="G70" s="62"/>
    </row>
    <row r="71" spans="1:7" s="10" customFormat="1" x14ac:dyDescent="0.25">
      <c r="A71" s="19"/>
      <c r="B71" s="20" t="s">
        <v>30</v>
      </c>
      <c r="C71" s="99">
        <v>8</v>
      </c>
      <c r="D71" s="100"/>
      <c r="E71" s="100"/>
      <c r="F71" s="101"/>
      <c r="G71" s="52"/>
    </row>
    <row r="72" spans="1:7" s="10" customFormat="1" x14ac:dyDescent="0.25">
      <c r="A72" s="19"/>
      <c r="B72" s="20" t="s">
        <v>31</v>
      </c>
      <c r="C72" s="102"/>
      <c r="D72" s="103"/>
      <c r="E72" s="103"/>
      <c r="F72" s="104"/>
      <c r="G72" s="67"/>
    </row>
    <row r="73" spans="1:7" s="16" customFormat="1" x14ac:dyDescent="0.25">
      <c r="A73" s="17"/>
      <c r="B73" s="18" t="s">
        <v>15</v>
      </c>
      <c r="C73" s="105">
        <f>C71*C72</f>
        <v>0</v>
      </c>
      <c r="D73" s="106"/>
      <c r="E73" s="106"/>
      <c r="F73" s="107"/>
      <c r="G73" s="63"/>
    </row>
    <row r="74" spans="1:7" s="16" customFormat="1" x14ac:dyDescent="0.25">
      <c r="A74" s="19"/>
      <c r="B74" s="20" t="s">
        <v>16</v>
      </c>
      <c r="C74" s="99"/>
      <c r="D74" s="100"/>
      <c r="E74" s="100"/>
      <c r="F74" s="101"/>
      <c r="G74" s="52"/>
    </row>
    <row r="75" spans="1:7" s="16" customFormat="1" x14ac:dyDescent="0.25">
      <c r="A75" s="19"/>
      <c r="B75" s="20" t="s">
        <v>17</v>
      </c>
      <c r="C75" s="99"/>
      <c r="D75" s="100"/>
      <c r="E75" s="100"/>
      <c r="F75" s="101"/>
      <c r="G75" s="52"/>
    </row>
    <row r="76" spans="1:7" s="16" customFormat="1" x14ac:dyDescent="0.25">
      <c r="A76" s="21" t="s">
        <v>115</v>
      </c>
      <c r="B76" s="93" t="s">
        <v>9</v>
      </c>
      <c r="C76" s="94"/>
      <c r="D76" s="94"/>
      <c r="E76" s="94"/>
      <c r="F76" s="95"/>
      <c r="G76" s="61"/>
    </row>
    <row r="77" spans="1:7" s="16" customFormat="1" x14ac:dyDescent="0.25">
      <c r="A77" s="22" t="s">
        <v>116</v>
      </c>
      <c r="B77" s="23" t="s">
        <v>33</v>
      </c>
      <c r="C77" s="88"/>
      <c r="D77" s="110"/>
      <c r="E77" s="88"/>
      <c r="F77" s="110"/>
      <c r="G77" s="51"/>
    </row>
    <row r="78" spans="1:7" s="16" customFormat="1" x14ac:dyDescent="0.25">
      <c r="A78" s="22" t="s">
        <v>117</v>
      </c>
      <c r="B78" s="23" t="s">
        <v>123</v>
      </c>
      <c r="C78" s="88"/>
      <c r="D78" s="110"/>
      <c r="E78" s="88"/>
      <c r="F78" s="110"/>
      <c r="G78" s="51"/>
    </row>
    <row r="79" spans="1:7" s="16" customFormat="1" x14ac:dyDescent="0.25">
      <c r="A79" s="22" t="s">
        <v>118</v>
      </c>
      <c r="B79" s="23" t="s">
        <v>44</v>
      </c>
      <c r="C79" s="88"/>
      <c r="D79" s="110"/>
      <c r="E79" s="88"/>
      <c r="F79" s="110"/>
      <c r="G79" s="51"/>
    </row>
    <row r="80" spans="1:7" s="16" customFormat="1" ht="25.5" x14ac:dyDescent="0.25">
      <c r="A80" s="22" t="s">
        <v>119</v>
      </c>
      <c r="B80" s="33" t="s">
        <v>52</v>
      </c>
      <c r="C80" s="88"/>
      <c r="D80" s="110"/>
      <c r="E80" s="88"/>
      <c r="F80" s="110"/>
      <c r="G80" s="51"/>
    </row>
    <row r="81" spans="1:6" x14ac:dyDescent="0.25">
      <c r="A81" s="17"/>
      <c r="B81" s="18" t="s">
        <v>140</v>
      </c>
      <c r="C81" s="105">
        <f>SUM(C18,C29,C43,C59,C73)</f>
        <v>0</v>
      </c>
      <c r="D81" s="106"/>
      <c r="E81" s="106"/>
      <c r="F81" s="107"/>
    </row>
  </sheetData>
  <mergeCells count="89">
    <mergeCell ref="C81:F81"/>
    <mergeCell ref="C49:D49"/>
    <mergeCell ref="E49:F49"/>
    <mergeCell ref="C47:D47"/>
    <mergeCell ref="E47:F47"/>
    <mergeCell ref="C54:D54"/>
    <mergeCell ref="E54:F54"/>
    <mergeCell ref="E68:F68"/>
    <mergeCell ref="C77:D77"/>
    <mergeCell ref="C78:D78"/>
    <mergeCell ref="C79:D79"/>
    <mergeCell ref="C80:D80"/>
    <mergeCell ref="E77:F77"/>
    <mergeCell ref="E78:F78"/>
    <mergeCell ref="E79:F79"/>
    <mergeCell ref="E80:F80"/>
    <mergeCell ref="C17:F17"/>
    <mergeCell ref="C18:F18"/>
    <mergeCell ref="B11:F11"/>
    <mergeCell ref="D27:F27"/>
    <mergeCell ref="C22:D22"/>
    <mergeCell ref="E22:F22"/>
    <mergeCell ref="C23:D23"/>
    <mergeCell ref="E23:F23"/>
    <mergeCell ref="E13:F13"/>
    <mergeCell ref="C13:D13"/>
    <mergeCell ref="C40:F40"/>
    <mergeCell ref="C41:F41"/>
    <mergeCell ref="C42:F42"/>
    <mergeCell ref="C19:F19"/>
    <mergeCell ref="C20:F20"/>
    <mergeCell ref="C28:F28"/>
    <mergeCell ref="C29:F29"/>
    <mergeCell ref="C30:F30"/>
    <mergeCell ref="C39:D39"/>
    <mergeCell ref="E39:F39"/>
    <mergeCell ref="C31:F31"/>
    <mergeCell ref="B32:F32"/>
    <mergeCell ref="B76:F76"/>
    <mergeCell ref="C61:F61"/>
    <mergeCell ref="B62:F62"/>
    <mergeCell ref="C72:F72"/>
    <mergeCell ref="C70:F70"/>
    <mergeCell ref="C71:F71"/>
    <mergeCell ref="C43:F43"/>
    <mergeCell ref="C44:F44"/>
    <mergeCell ref="C45:F45"/>
    <mergeCell ref="B46:F46"/>
    <mergeCell ref="B48:F48"/>
    <mergeCell ref="C51:D51"/>
    <mergeCell ref="E51:F51"/>
    <mergeCell ref="C63:D63"/>
    <mergeCell ref="C64:D64"/>
    <mergeCell ref="C65:D65"/>
    <mergeCell ref="C66:D66"/>
    <mergeCell ref="C67:D67"/>
    <mergeCell ref="C68:D68"/>
    <mergeCell ref="E63:F63"/>
    <mergeCell ref="E64:F64"/>
    <mergeCell ref="E65:F65"/>
    <mergeCell ref="E66:F66"/>
    <mergeCell ref="E67:F67"/>
    <mergeCell ref="B53:F53"/>
    <mergeCell ref="C56:F56"/>
    <mergeCell ref="C57:F57"/>
    <mergeCell ref="C58:F58"/>
    <mergeCell ref="C59:F59"/>
    <mergeCell ref="C60:F60"/>
    <mergeCell ref="C73:F73"/>
    <mergeCell ref="C74:F74"/>
    <mergeCell ref="C75:F75"/>
    <mergeCell ref="E1:F1"/>
    <mergeCell ref="C38:F38"/>
    <mergeCell ref="C16:D16"/>
    <mergeCell ref="E16:F16"/>
    <mergeCell ref="C12:D12"/>
    <mergeCell ref="C33:D33"/>
    <mergeCell ref="E33:F33"/>
    <mergeCell ref="C34:D34"/>
    <mergeCell ref="E34:F34"/>
    <mergeCell ref="A2:F2"/>
    <mergeCell ref="A3:F3"/>
    <mergeCell ref="A6:F6"/>
    <mergeCell ref="B7:F7"/>
    <mergeCell ref="B8:F8"/>
    <mergeCell ref="A4:F4"/>
    <mergeCell ref="B9:F9"/>
    <mergeCell ref="B10:F10"/>
    <mergeCell ref="B15:F15"/>
  </mergeCells>
  <pageMargins left="0.7" right="0.7" top="0.75" bottom="0.75" header="0.3" footer="0.3"/>
  <pageSetup paperSize="9" scale="8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2" zoomScaleNormal="100" workbookViewId="0">
      <selection activeCell="K22" sqref="K22"/>
    </sheetView>
  </sheetViews>
  <sheetFormatPr defaultRowHeight="15" x14ac:dyDescent="0.25"/>
  <cols>
    <col min="2" max="2" width="45.7109375" customWidth="1"/>
    <col min="3" max="3" width="12.85546875" customWidth="1"/>
    <col min="4" max="4" width="12.85546875" style="10" customWidth="1"/>
    <col min="5" max="5" width="13.140625" style="10" customWidth="1"/>
    <col min="6" max="6" width="13.140625" customWidth="1"/>
    <col min="7" max="7" width="13.140625" style="66" customWidth="1"/>
    <col min="8" max="8" width="0" hidden="1" customWidth="1"/>
    <col min="9" max="9" width="11.85546875" hidden="1" customWidth="1"/>
  </cols>
  <sheetData>
    <row r="1" spans="1:9" s="10" customFormat="1" x14ac:dyDescent="0.25">
      <c r="A1" s="7"/>
      <c r="B1" s="8"/>
      <c r="C1" s="1"/>
      <c r="D1" s="1"/>
      <c r="E1" s="1"/>
      <c r="F1" s="82" t="s">
        <v>148</v>
      </c>
      <c r="G1" s="54"/>
    </row>
    <row r="2" spans="1:9" s="10" customFormat="1" ht="15.75" x14ac:dyDescent="0.25">
      <c r="A2" s="114" t="s">
        <v>146</v>
      </c>
      <c r="B2" s="114"/>
      <c r="C2" s="114"/>
      <c r="D2" s="114"/>
      <c r="E2" s="114"/>
      <c r="F2" s="114"/>
      <c r="G2" s="55"/>
    </row>
    <row r="3" spans="1:9" s="10" customFormat="1" ht="15.75" x14ac:dyDescent="0.25">
      <c r="A3" s="115" t="s">
        <v>147</v>
      </c>
      <c r="B3" s="115"/>
      <c r="C3" s="115"/>
      <c r="D3" s="115"/>
      <c r="E3" s="115"/>
      <c r="F3" s="115"/>
      <c r="G3" s="56"/>
    </row>
    <row r="4" spans="1:9" s="10" customFormat="1" ht="15.75" x14ac:dyDescent="0.25">
      <c r="A4" s="124" t="s">
        <v>149</v>
      </c>
      <c r="B4" s="124"/>
      <c r="C4" s="124"/>
      <c r="D4" s="124"/>
      <c r="E4" s="124"/>
      <c r="F4" s="124"/>
      <c r="G4" s="57"/>
    </row>
    <row r="5" spans="1:9" s="10" customFormat="1" ht="15.75" x14ac:dyDescent="0.25">
      <c r="A5" s="47"/>
      <c r="B5" s="47"/>
      <c r="C5" s="47"/>
      <c r="D5" s="76"/>
      <c r="E5" s="76"/>
      <c r="F5" s="47"/>
      <c r="G5" s="57"/>
    </row>
    <row r="6" spans="1:9" s="10" customFormat="1" x14ac:dyDescent="0.25">
      <c r="A6" s="117" t="s">
        <v>143</v>
      </c>
      <c r="B6" s="117"/>
      <c r="C6" s="117"/>
      <c r="D6" s="117"/>
      <c r="E6" s="117"/>
      <c r="F6" s="117"/>
      <c r="G6" s="48"/>
    </row>
    <row r="7" spans="1:9" s="10" customFormat="1" ht="15" customHeight="1" x14ac:dyDescent="0.25">
      <c r="A7" s="6" t="s">
        <v>1</v>
      </c>
      <c r="B7" s="118" t="s">
        <v>13</v>
      </c>
      <c r="C7" s="119"/>
      <c r="D7" s="119"/>
      <c r="E7" s="119"/>
      <c r="F7" s="119"/>
      <c r="G7" s="49"/>
    </row>
    <row r="8" spans="1:9" s="10" customFormat="1" ht="14.25" customHeight="1" x14ac:dyDescent="0.25">
      <c r="A8" s="6" t="s">
        <v>2</v>
      </c>
      <c r="B8" s="118" t="s">
        <v>121</v>
      </c>
      <c r="C8" s="119"/>
      <c r="D8" s="119"/>
      <c r="E8" s="119"/>
      <c r="F8" s="119"/>
      <c r="G8" s="49"/>
    </row>
    <row r="9" spans="1:9" s="10" customFormat="1" ht="26.25" customHeight="1" x14ac:dyDescent="0.25">
      <c r="A9" s="6" t="s">
        <v>3</v>
      </c>
      <c r="B9" s="118" t="s">
        <v>152</v>
      </c>
      <c r="C9" s="119"/>
      <c r="D9" s="119"/>
      <c r="E9" s="119"/>
      <c r="F9" s="119"/>
      <c r="G9" s="49"/>
    </row>
    <row r="10" spans="1:9" s="10" customFormat="1" ht="30" customHeight="1" x14ac:dyDescent="0.25">
      <c r="A10" s="6" t="s">
        <v>4</v>
      </c>
      <c r="B10" s="118" t="s">
        <v>6</v>
      </c>
      <c r="C10" s="119"/>
      <c r="D10" s="119"/>
      <c r="E10" s="119"/>
      <c r="F10" s="119"/>
      <c r="G10" s="49"/>
    </row>
    <row r="11" spans="1:9" s="10" customFormat="1" ht="19.5" customHeight="1" x14ac:dyDescent="0.25">
      <c r="A11" s="70" t="s">
        <v>5</v>
      </c>
      <c r="B11" s="121" t="s">
        <v>90</v>
      </c>
      <c r="C11" s="122"/>
      <c r="D11" s="122"/>
      <c r="E11" s="122"/>
      <c r="F11" s="123"/>
      <c r="G11" s="50"/>
    </row>
    <row r="13" spans="1:9" s="10" customFormat="1" ht="25.5" x14ac:dyDescent="0.25">
      <c r="A13" s="38" t="s">
        <v>7</v>
      </c>
      <c r="B13" s="38" t="s">
        <v>8</v>
      </c>
      <c r="C13" s="137" t="s">
        <v>138</v>
      </c>
      <c r="D13" s="113"/>
      <c r="E13" s="111" t="s">
        <v>137</v>
      </c>
      <c r="F13" s="113"/>
      <c r="G13" s="59"/>
    </row>
    <row r="14" spans="1:9" s="10" customFormat="1" ht="15.75" x14ac:dyDescent="0.25">
      <c r="A14" s="34">
        <v>2</v>
      </c>
      <c r="B14" s="35" t="s">
        <v>14</v>
      </c>
      <c r="C14" s="36"/>
      <c r="D14" s="39"/>
      <c r="E14" s="36"/>
      <c r="F14" s="39"/>
      <c r="G14" s="60"/>
      <c r="I14" s="45">
        <f>SUM(H19,200)</f>
        <v>4840</v>
      </c>
    </row>
    <row r="15" spans="1:9" s="16" customFormat="1" x14ac:dyDescent="0.25">
      <c r="A15" s="21" t="s">
        <v>80</v>
      </c>
      <c r="B15" s="93" t="s">
        <v>122</v>
      </c>
      <c r="C15" s="94"/>
      <c r="D15" s="94"/>
      <c r="E15" s="94"/>
      <c r="F15" s="95"/>
      <c r="G15" s="61"/>
    </row>
    <row r="16" spans="1:9" s="16" customFormat="1" ht="63.75" x14ac:dyDescent="0.25">
      <c r="A16" s="22" t="s">
        <v>81</v>
      </c>
      <c r="B16" s="2" t="s">
        <v>50</v>
      </c>
      <c r="C16" s="88"/>
      <c r="D16" s="89"/>
      <c r="E16" s="88"/>
      <c r="F16" s="89"/>
      <c r="G16" s="51"/>
    </row>
    <row r="17" spans="1:8" s="16" customFormat="1" x14ac:dyDescent="0.25">
      <c r="A17" s="22"/>
      <c r="B17" s="40"/>
      <c r="C17" s="31"/>
      <c r="D17" s="90"/>
      <c r="E17" s="91"/>
      <c r="F17" s="89"/>
      <c r="G17" s="51"/>
    </row>
    <row r="18" spans="1:8" s="16" customFormat="1" ht="15.75" x14ac:dyDescent="0.25">
      <c r="A18" s="14" t="s">
        <v>10</v>
      </c>
      <c r="B18" s="15" t="s">
        <v>78</v>
      </c>
      <c r="C18" s="96"/>
      <c r="D18" s="97"/>
      <c r="E18" s="97"/>
      <c r="F18" s="98"/>
      <c r="G18" s="62"/>
    </row>
    <row r="19" spans="1:8" s="16" customFormat="1" x14ac:dyDescent="0.25">
      <c r="A19" s="17"/>
      <c r="B19" s="18" t="s">
        <v>15</v>
      </c>
      <c r="C19" s="105">
        <f>SUM(C26*F26,C27*F27)</f>
        <v>0</v>
      </c>
      <c r="D19" s="106"/>
      <c r="E19" s="106"/>
      <c r="F19" s="107"/>
      <c r="G19" s="63"/>
      <c r="H19" s="16">
        <v>4640</v>
      </c>
    </row>
    <row r="20" spans="1:8" s="16" customFormat="1" x14ac:dyDescent="0.25">
      <c r="A20" s="19"/>
      <c r="B20" s="20" t="s">
        <v>16</v>
      </c>
      <c r="C20" s="99"/>
      <c r="D20" s="100"/>
      <c r="E20" s="100"/>
      <c r="F20" s="101"/>
      <c r="G20" s="52"/>
    </row>
    <row r="21" spans="1:8" s="16" customFormat="1" x14ac:dyDescent="0.25">
      <c r="A21" s="19"/>
      <c r="B21" s="20" t="s">
        <v>17</v>
      </c>
      <c r="C21" s="99"/>
      <c r="D21" s="100"/>
      <c r="E21" s="100"/>
      <c r="F21" s="101"/>
      <c r="G21" s="52"/>
    </row>
    <row r="22" spans="1:8" s="16" customFormat="1" x14ac:dyDescent="0.25">
      <c r="A22" s="21" t="s">
        <v>37</v>
      </c>
      <c r="B22" s="93" t="s">
        <v>9</v>
      </c>
      <c r="C22" s="94"/>
      <c r="D22" s="94"/>
      <c r="E22" s="94"/>
      <c r="F22" s="95"/>
      <c r="G22" s="61"/>
    </row>
    <row r="23" spans="1:8" s="16" customFormat="1" x14ac:dyDescent="0.25">
      <c r="A23" s="22" t="s">
        <v>38</v>
      </c>
      <c r="B23" s="23" t="s">
        <v>45</v>
      </c>
      <c r="C23" s="88"/>
      <c r="D23" s="89"/>
      <c r="E23" s="88"/>
      <c r="F23" s="89"/>
      <c r="G23" s="51"/>
    </row>
    <row r="24" spans="1:8" s="16" customFormat="1" x14ac:dyDescent="0.25">
      <c r="A24" s="22" t="s">
        <v>39</v>
      </c>
      <c r="B24" s="29" t="s">
        <v>88</v>
      </c>
      <c r="C24" s="88"/>
      <c r="D24" s="89"/>
      <c r="E24" s="88"/>
      <c r="F24" s="89"/>
      <c r="G24" s="51"/>
    </row>
    <row r="25" spans="1:8" s="16" customFormat="1" ht="40.5" x14ac:dyDescent="0.25">
      <c r="A25" s="21" t="s">
        <v>85</v>
      </c>
      <c r="B25" s="27" t="s">
        <v>22</v>
      </c>
      <c r="C25" s="28" t="s">
        <v>30</v>
      </c>
      <c r="D25" s="28" t="s">
        <v>24</v>
      </c>
      <c r="E25" s="138" t="s">
        <v>138</v>
      </c>
      <c r="F25" s="139" t="s">
        <v>137</v>
      </c>
      <c r="G25" s="64"/>
    </row>
    <row r="26" spans="1:8" s="16" customFormat="1" x14ac:dyDescent="0.25">
      <c r="A26" s="22" t="s">
        <v>86</v>
      </c>
      <c r="B26" s="13" t="s">
        <v>135</v>
      </c>
      <c r="C26" s="24">
        <v>400</v>
      </c>
      <c r="D26" s="24"/>
      <c r="E26" s="44"/>
      <c r="F26" s="44"/>
      <c r="G26" s="65"/>
    </row>
    <row r="27" spans="1:8" s="16" customFormat="1" ht="38.25" x14ac:dyDescent="0.25">
      <c r="A27" s="22" t="s">
        <v>87</v>
      </c>
      <c r="B27" s="12" t="s">
        <v>136</v>
      </c>
      <c r="C27" s="24">
        <v>400</v>
      </c>
      <c r="D27" s="24"/>
      <c r="E27" s="44"/>
      <c r="F27" s="44"/>
      <c r="G27" s="65"/>
    </row>
    <row r="28" spans="1:8" s="16" customFormat="1" x14ac:dyDescent="0.25">
      <c r="A28" s="22"/>
      <c r="B28" s="40"/>
      <c r="C28" s="31"/>
      <c r="D28" s="31"/>
      <c r="E28" s="73"/>
      <c r="F28" s="73"/>
      <c r="G28" s="51"/>
    </row>
    <row r="29" spans="1:8" s="10" customFormat="1" ht="38.25" customHeight="1" x14ac:dyDescent="0.25">
      <c r="A29" s="38" t="s">
        <v>7</v>
      </c>
      <c r="B29" s="38" t="s">
        <v>8</v>
      </c>
      <c r="C29" s="108" t="s">
        <v>138</v>
      </c>
      <c r="D29" s="109"/>
      <c r="E29" s="111" t="s">
        <v>137</v>
      </c>
      <c r="F29" s="112"/>
      <c r="G29" s="59"/>
    </row>
    <row r="30" spans="1:8" s="16" customFormat="1" ht="15.75" x14ac:dyDescent="0.25">
      <c r="A30" s="14" t="s">
        <v>11</v>
      </c>
      <c r="B30" s="15" t="s">
        <v>82</v>
      </c>
      <c r="C30" s="96"/>
      <c r="D30" s="97"/>
      <c r="E30" s="97"/>
      <c r="F30" s="98"/>
      <c r="G30" s="62"/>
    </row>
    <row r="31" spans="1:8" s="10" customFormat="1" x14ac:dyDescent="0.25">
      <c r="A31" s="19"/>
      <c r="B31" s="20" t="s">
        <v>30</v>
      </c>
      <c r="C31" s="99">
        <v>10</v>
      </c>
      <c r="D31" s="100"/>
      <c r="E31" s="100"/>
      <c r="F31" s="101"/>
      <c r="G31" s="52"/>
    </row>
    <row r="32" spans="1:8" s="10" customFormat="1" x14ac:dyDescent="0.25">
      <c r="A32" s="19"/>
      <c r="B32" s="20" t="s">
        <v>31</v>
      </c>
      <c r="C32" s="125"/>
      <c r="D32" s="126"/>
      <c r="E32" s="126"/>
      <c r="F32" s="127"/>
      <c r="G32" s="53"/>
    </row>
    <row r="33" spans="1:7" s="16" customFormat="1" x14ac:dyDescent="0.25">
      <c r="A33" s="17"/>
      <c r="B33" s="18" t="s">
        <v>15</v>
      </c>
      <c r="C33" s="105">
        <f>C31*C32</f>
        <v>0</v>
      </c>
      <c r="D33" s="106"/>
      <c r="E33" s="106"/>
      <c r="F33" s="107"/>
      <c r="G33" s="63"/>
    </row>
    <row r="34" spans="1:7" s="16" customFormat="1" x14ac:dyDescent="0.25">
      <c r="A34" s="19"/>
      <c r="B34" s="20" t="s">
        <v>16</v>
      </c>
      <c r="C34" s="99"/>
      <c r="D34" s="100"/>
      <c r="E34" s="100"/>
      <c r="F34" s="101"/>
      <c r="G34" s="52"/>
    </row>
    <row r="35" spans="1:7" s="16" customFormat="1" x14ac:dyDescent="0.25">
      <c r="A35" s="19"/>
      <c r="B35" s="20" t="s">
        <v>17</v>
      </c>
      <c r="C35" s="99"/>
      <c r="D35" s="100"/>
      <c r="E35" s="100"/>
      <c r="F35" s="101"/>
      <c r="G35" s="52"/>
    </row>
    <row r="36" spans="1:7" s="16" customFormat="1" x14ac:dyDescent="0.25">
      <c r="A36" s="21" t="s">
        <v>37</v>
      </c>
      <c r="B36" s="93" t="s">
        <v>9</v>
      </c>
      <c r="C36" s="94"/>
      <c r="D36" s="94"/>
      <c r="E36" s="94"/>
      <c r="F36" s="95"/>
      <c r="G36" s="61"/>
    </row>
    <row r="37" spans="1:7" s="16" customFormat="1" x14ac:dyDescent="0.25">
      <c r="A37" s="22" t="s">
        <v>38</v>
      </c>
      <c r="B37" s="12" t="s">
        <v>83</v>
      </c>
      <c r="C37" s="88"/>
      <c r="D37" s="110"/>
      <c r="E37" s="88"/>
      <c r="F37" s="110"/>
      <c r="G37" s="51"/>
    </row>
    <row r="38" spans="1:7" ht="15" customHeight="1" x14ac:dyDescent="0.25">
      <c r="A38" s="17"/>
      <c r="B38" s="18" t="s">
        <v>140</v>
      </c>
      <c r="C38" s="105">
        <f>SUM(C19,C33)</f>
        <v>0</v>
      </c>
      <c r="D38" s="106"/>
      <c r="E38" s="106"/>
      <c r="F38" s="107"/>
    </row>
  </sheetData>
  <mergeCells count="36">
    <mergeCell ref="C29:D29"/>
    <mergeCell ref="E29:F29"/>
    <mergeCell ref="C37:D37"/>
    <mergeCell ref="E37:F37"/>
    <mergeCell ref="C38:F38"/>
    <mergeCell ref="B36:F36"/>
    <mergeCell ref="C30:F30"/>
    <mergeCell ref="C31:F31"/>
    <mergeCell ref="C32:F32"/>
    <mergeCell ref="C33:F33"/>
    <mergeCell ref="C34:F34"/>
    <mergeCell ref="C35:F35"/>
    <mergeCell ref="B9:F9"/>
    <mergeCell ref="B10:F10"/>
    <mergeCell ref="B11:F11"/>
    <mergeCell ref="B15:F15"/>
    <mergeCell ref="A2:F2"/>
    <mergeCell ref="A3:F3"/>
    <mergeCell ref="A6:F6"/>
    <mergeCell ref="B7:F7"/>
    <mergeCell ref="B8:F8"/>
    <mergeCell ref="A4:F4"/>
    <mergeCell ref="C13:D13"/>
    <mergeCell ref="E13:F13"/>
    <mergeCell ref="C16:D16"/>
    <mergeCell ref="E16:F16"/>
    <mergeCell ref="D17:F17"/>
    <mergeCell ref="C23:D23"/>
    <mergeCell ref="C24:D24"/>
    <mergeCell ref="E24:F24"/>
    <mergeCell ref="E23:F23"/>
    <mergeCell ref="C21:F21"/>
    <mergeCell ref="B22:F22"/>
    <mergeCell ref="C18:F18"/>
    <mergeCell ref="C19:F19"/>
    <mergeCell ref="C20:F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8" workbookViewId="0">
      <selection activeCell="K16" sqref="K16"/>
    </sheetView>
  </sheetViews>
  <sheetFormatPr defaultRowHeight="15" x14ac:dyDescent="0.25"/>
  <cols>
    <col min="2" max="2" width="45.7109375" customWidth="1"/>
    <col min="3" max="3" width="12.85546875" customWidth="1"/>
    <col min="4" max="4" width="13.140625" customWidth="1"/>
    <col min="6" max="6" width="11.85546875" hidden="1" customWidth="1"/>
  </cols>
  <sheetData>
    <row r="1" spans="1:6" s="10" customFormat="1" x14ac:dyDescent="0.25">
      <c r="A1" s="7"/>
      <c r="B1" s="8"/>
      <c r="C1" s="1"/>
      <c r="D1" s="82" t="s">
        <v>148</v>
      </c>
    </row>
    <row r="2" spans="1:6" s="10" customFormat="1" ht="15.75" customHeight="1" x14ac:dyDescent="0.25">
      <c r="A2" s="114" t="s">
        <v>146</v>
      </c>
      <c r="B2" s="114"/>
      <c r="C2" s="114"/>
      <c r="D2" s="114"/>
    </row>
    <row r="3" spans="1:6" s="10" customFormat="1" ht="15.75" x14ac:dyDescent="0.25">
      <c r="A3" s="115" t="s">
        <v>147</v>
      </c>
      <c r="B3" s="116"/>
      <c r="C3" s="116"/>
      <c r="D3" s="116"/>
    </row>
    <row r="4" spans="1:6" s="10" customFormat="1" ht="15.75" x14ac:dyDescent="0.25">
      <c r="A4" s="124" t="s">
        <v>141</v>
      </c>
      <c r="B4" s="128"/>
      <c r="C4" s="128"/>
      <c r="D4" s="128"/>
    </row>
    <row r="5" spans="1:6" s="10" customFormat="1" ht="15.75" x14ac:dyDescent="0.25">
      <c r="A5" s="47"/>
      <c r="B5" s="47"/>
      <c r="C5" s="47"/>
      <c r="D5" s="47"/>
    </row>
    <row r="6" spans="1:6" s="10" customFormat="1" x14ac:dyDescent="0.25">
      <c r="A6" s="117" t="s">
        <v>143</v>
      </c>
      <c r="B6" s="117"/>
      <c r="C6" s="117"/>
      <c r="D6" s="117"/>
    </row>
    <row r="7" spans="1:6" s="10" customFormat="1" ht="15" customHeight="1" x14ac:dyDescent="0.25">
      <c r="A7" s="6" t="s">
        <v>1</v>
      </c>
      <c r="B7" s="118" t="s">
        <v>142</v>
      </c>
      <c r="C7" s="119"/>
      <c r="D7" s="119"/>
    </row>
    <row r="8" spans="1:6" s="10" customFormat="1" ht="25.5" customHeight="1" x14ac:dyDescent="0.25">
      <c r="A8" s="6" t="s">
        <v>2</v>
      </c>
      <c r="B8" s="118" t="s">
        <v>121</v>
      </c>
      <c r="C8" s="119"/>
      <c r="D8" s="119"/>
    </row>
    <row r="9" spans="1:6" s="10" customFormat="1" ht="40.5" customHeight="1" x14ac:dyDescent="0.25">
      <c r="A9" s="6" t="s">
        <v>3</v>
      </c>
      <c r="B9" s="118" t="s">
        <v>152</v>
      </c>
      <c r="C9" s="119"/>
      <c r="D9" s="119"/>
      <c r="E9" s="49"/>
    </row>
    <row r="10" spans="1:6" s="10" customFormat="1" ht="25.5" customHeight="1" x14ac:dyDescent="0.25">
      <c r="A10" s="6" t="s">
        <v>4</v>
      </c>
      <c r="B10" s="118" t="s">
        <v>6</v>
      </c>
      <c r="C10" s="119"/>
      <c r="D10" s="119"/>
      <c r="E10" s="49"/>
    </row>
    <row r="11" spans="1:6" s="10" customFormat="1" ht="26.25" customHeight="1" x14ac:dyDescent="0.25">
      <c r="A11" s="70" t="s">
        <v>5</v>
      </c>
      <c r="B11" s="121" t="s">
        <v>144</v>
      </c>
      <c r="C11" s="122"/>
      <c r="D11" s="123"/>
      <c r="E11" s="50"/>
    </row>
    <row r="12" spans="1:6" s="10" customFormat="1" x14ac:dyDescent="0.25"/>
    <row r="13" spans="1:6" s="10" customFormat="1" ht="38.25" x14ac:dyDescent="0.25">
      <c r="A13" s="38" t="s">
        <v>7</v>
      </c>
      <c r="B13" s="38" t="s">
        <v>8</v>
      </c>
      <c r="C13" s="77" t="s">
        <v>138</v>
      </c>
      <c r="D13" s="77" t="s">
        <v>139</v>
      </c>
      <c r="F13" s="45">
        <f>SUM(F19,F33)</f>
        <v>1005.5999999999999</v>
      </c>
    </row>
    <row r="14" spans="1:6" s="10" customFormat="1" ht="15.75" x14ac:dyDescent="0.25">
      <c r="A14" s="34">
        <v>3</v>
      </c>
      <c r="B14" s="35" t="s">
        <v>14</v>
      </c>
      <c r="C14" s="36"/>
      <c r="D14" s="39"/>
    </row>
    <row r="15" spans="1:6" s="16" customFormat="1" x14ac:dyDescent="0.25">
      <c r="A15" s="21" t="s">
        <v>47</v>
      </c>
      <c r="B15" s="93" t="s">
        <v>122</v>
      </c>
      <c r="C15" s="94"/>
      <c r="D15" s="95"/>
      <c r="F15" s="16" t="s">
        <v>126</v>
      </c>
    </row>
    <row r="16" spans="1:6" s="16" customFormat="1" ht="38.25" x14ac:dyDescent="0.25">
      <c r="A16" s="22" t="s">
        <v>48</v>
      </c>
      <c r="B16" s="2" t="s">
        <v>51</v>
      </c>
      <c r="C16" s="25"/>
      <c r="D16" s="83"/>
    </row>
    <row r="17" spans="1:6" s="16" customFormat="1" x14ac:dyDescent="0.25">
      <c r="A17" s="22"/>
      <c r="B17" s="32"/>
      <c r="C17" s="31"/>
      <c r="D17" s="30"/>
    </row>
    <row r="18" spans="1:6" s="16" customFormat="1" ht="15.75" x14ac:dyDescent="0.25">
      <c r="A18" s="14" t="s">
        <v>49</v>
      </c>
      <c r="B18" s="15" t="s">
        <v>84</v>
      </c>
      <c r="C18" s="96"/>
      <c r="D18" s="98"/>
    </row>
    <row r="19" spans="1:6" s="10" customFormat="1" x14ac:dyDescent="0.25">
      <c r="A19" s="19"/>
      <c r="B19" s="20" t="s">
        <v>30</v>
      </c>
      <c r="C19" s="99">
        <v>8</v>
      </c>
      <c r="D19" s="101"/>
      <c r="F19" s="10">
        <v>518.4</v>
      </c>
    </row>
    <row r="20" spans="1:6" s="10" customFormat="1" x14ac:dyDescent="0.25">
      <c r="A20" s="19"/>
      <c r="B20" s="20" t="s">
        <v>31</v>
      </c>
      <c r="C20" s="102"/>
      <c r="D20" s="104"/>
    </row>
    <row r="21" spans="1:6" s="16" customFormat="1" x14ac:dyDescent="0.25">
      <c r="A21" s="17"/>
      <c r="B21" s="18" t="s">
        <v>15</v>
      </c>
      <c r="C21" s="105">
        <f>C19*C20</f>
        <v>0</v>
      </c>
      <c r="D21" s="107"/>
    </row>
    <row r="22" spans="1:6" s="16" customFormat="1" x14ac:dyDescent="0.25">
      <c r="A22" s="19"/>
      <c r="B22" s="20" t="s">
        <v>16</v>
      </c>
      <c r="C22" s="99"/>
      <c r="D22" s="101"/>
    </row>
    <row r="23" spans="1:6" s="16" customFormat="1" x14ac:dyDescent="0.25">
      <c r="A23" s="19"/>
      <c r="B23" s="20" t="s">
        <v>17</v>
      </c>
      <c r="C23" s="99"/>
      <c r="D23" s="101"/>
    </row>
    <row r="24" spans="1:6" s="16" customFormat="1" x14ac:dyDescent="0.25">
      <c r="A24" s="21" t="s">
        <v>55</v>
      </c>
      <c r="B24" s="93" t="s">
        <v>9</v>
      </c>
      <c r="C24" s="94"/>
      <c r="D24" s="95"/>
    </row>
    <row r="25" spans="1:6" s="16" customFormat="1" x14ac:dyDescent="0.25">
      <c r="A25" s="22" t="s">
        <v>56</v>
      </c>
      <c r="B25" s="23" t="s">
        <v>53</v>
      </c>
      <c r="C25" s="24"/>
      <c r="D25" s="25"/>
    </row>
    <row r="26" spans="1:6" s="16" customFormat="1" x14ac:dyDescent="0.25">
      <c r="A26" s="22" t="s">
        <v>57</v>
      </c>
      <c r="B26" s="29" t="s">
        <v>41</v>
      </c>
      <c r="C26" s="24"/>
      <c r="D26" s="25"/>
    </row>
    <row r="27" spans="1:6" s="16" customFormat="1" x14ac:dyDescent="0.25">
      <c r="A27" s="22" t="s">
        <v>58</v>
      </c>
      <c r="B27" s="29" t="s">
        <v>54</v>
      </c>
      <c r="C27" s="24"/>
      <c r="D27" s="25"/>
    </row>
    <row r="28" spans="1:6" s="16" customFormat="1" x14ac:dyDescent="0.25">
      <c r="A28" s="22" t="s">
        <v>59</v>
      </c>
      <c r="B28" s="29" t="s">
        <v>40</v>
      </c>
      <c r="C28" s="24"/>
      <c r="D28" s="25"/>
    </row>
    <row r="29" spans="1:6" s="16" customFormat="1" x14ac:dyDescent="0.25">
      <c r="A29" s="22" t="s">
        <v>60</v>
      </c>
      <c r="B29" s="29" t="s">
        <v>128</v>
      </c>
      <c r="C29" s="24"/>
      <c r="D29" s="25"/>
    </row>
    <row r="30" spans="1:6" s="16" customFormat="1" ht="25.5" x14ac:dyDescent="0.25">
      <c r="A30" s="22" t="s">
        <v>61</v>
      </c>
      <c r="B30" s="29" t="s">
        <v>42</v>
      </c>
      <c r="C30" s="24"/>
      <c r="D30" s="25"/>
    </row>
    <row r="31" spans="1:6" s="16" customFormat="1" x14ac:dyDescent="0.25">
      <c r="A31" s="22"/>
      <c r="B31" s="40"/>
      <c r="C31" s="31"/>
      <c r="D31" s="41"/>
      <c r="E31" s="74"/>
    </row>
    <row r="32" spans="1:6" s="16" customFormat="1" ht="15.75" x14ac:dyDescent="0.25">
      <c r="A32" s="14" t="s">
        <v>62</v>
      </c>
      <c r="B32" s="15" t="s">
        <v>43</v>
      </c>
      <c r="C32" s="96"/>
      <c r="D32" s="98"/>
    </row>
    <row r="33" spans="1:6" s="10" customFormat="1" x14ac:dyDescent="0.25">
      <c r="A33" s="19"/>
      <c r="B33" s="20" t="s">
        <v>30</v>
      </c>
      <c r="C33" s="99">
        <v>8</v>
      </c>
      <c r="D33" s="101"/>
      <c r="F33" s="10">
        <v>487.2</v>
      </c>
    </row>
    <row r="34" spans="1:6" s="10" customFormat="1" x14ac:dyDescent="0.25">
      <c r="A34" s="19"/>
      <c r="B34" s="20" t="s">
        <v>31</v>
      </c>
      <c r="C34" s="102"/>
      <c r="D34" s="104"/>
    </row>
    <row r="35" spans="1:6" s="16" customFormat="1" x14ac:dyDescent="0.25">
      <c r="A35" s="17"/>
      <c r="B35" s="18" t="s">
        <v>15</v>
      </c>
      <c r="C35" s="105">
        <f>C33*C34</f>
        <v>0</v>
      </c>
      <c r="D35" s="107"/>
    </row>
    <row r="36" spans="1:6" s="16" customFormat="1" x14ac:dyDescent="0.25">
      <c r="A36" s="19"/>
      <c r="B36" s="20" t="s">
        <v>16</v>
      </c>
      <c r="C36" s="99"/>
      <c r="D36" s="101"/>
    </row>
    <row r="37" spans="1:6" s="16" customFormat="1" x14ac:dyDescent="0.25">
      <c r="A37" s="19"/>
      <c r="B37" s="20" t="s">
        <v>17</v>
      </c>
      <c r="C37" s="99"/>
      <c r="D37" s="101"/>
    </row>
    <row r="38" spans="1:6" s="16" customFormat="1" x14ac:dyDescent="0.25">
      <c r="A38" s="21" t="s">
        <v>63</v>
      </c>
      <c r="B38" s="93" t="s">
        <v>9</v>
      </c>
      <c r="C38" s="94"/>
      <c r="D38" s="95"/>
    </row>
    <row r="39" spans="1:6" s="16" customFormat="1" x14ac:dyDescent="0.25">
      <c r="A39" s="22" t="s">
        <v>64</v>
      </c>
      <c r="B39" s="23" t="s">
        <v>33</v>
      </c>
      <c r="C39" s="24"/>
      <c r="D39" s="25"/>
    </row>
    <row r="40" spans="1:6" s="16" customFormat="1" x14ac:dyDescent="0.25">
      <c r="A40" s="22" t="s">
        <v>65</v>
      </c>
      <c r="B40" s="23" t="s">
        <v>123</v>
      </c>
      <c r="C40" s="30"/>
      <c r="D40" s="30"/>
    </row>
    <row r="41" spans="1:6" s="16" customFormat="1" x14ac:dyDescent="0.25">
      <c r="A41" s="22" t="s">
        <v>66</v>
      </c>
      <c r="B41" s="23" t="s">
        <v>44</v>
      </c>
      <c r="C41" s="30"/>
      <c r="D41" s="30"/>
    </row>
    <row r="42" spans="1:6" s="16" customFormat="1" ht="25.5" x14ac:dyDescent="0.25">
      <c r="A42" s="22" t="s">
        <v>67</v>
      </c>
      <c r="B42" s="33" t="s">
        <v>52</v>
      </c>
      <c r="C42" s="30"/>
      <c r="D42" s="30"/>
    </row>
    <row r="43" spans="1:6" x14ac:dyDescent="0.25">
      <c r="A43" s="17"/>
      <c r="B43" s="18" t="s">
        <v>140</v>
      </c>
      <c r="C43" s="105">
        <f>SUM(C21,C35)</f>
        <v>0</v>
      </c>
      <c r="D43" s="129"/>
      <c r="E43" s="79"/>
    </row>
    <row r="44" spans="1:6" x14ac:dyDescent="0.25">
      <c r="E44" s="78"/>
    </row>
  </sheetData>
  <mergeCells count="25">
    <mergeCell ref="C35:D35"/>
    <mergeCell ref="C43:D43"/>
    <mergeCell ref="C37:D37"/>
    <mergeCell ref="B38:D38"/>
    <mergeCell ref="C36:D36"/>
    <mergeCell ref="C23:D23"/>
    <mergeCell ref="B9:D9"/>
    <mergeCell ref="B10:D10"/>
    <mergeCell ref="B11:D11"/>
    <mergeCell ref="B15:D15"/>
    <mergeCell ref="C18:D18"/>
    <mergeCell ref="C19:D19"/>
    <mergeCell ref="C20:D20"/>
    <mergeCell ref="C21:D21"/>
    <mergeCell ref="C22:D22"/>
    <mergeCell ref="B24:D24"/>
    <mergeCell ref="C32:D32"/>
    <mergeCell ref="C33:D33"/>
    <mergeCell ref="C34:D34"/>
    <mergeCell ref="B8:D8"/>
    <mergeCell ref="A2:D2"/>
    <mergeCell ref="A3:D3"/>
    <mergeCell ref="A4:D4"/>
    <mergeCell ref="A6:D6"/>
    <mergeCell ref="B7:D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6" workbookViewId="0">
      <selection activeCell="G9" sqref="G9"/>
    </sheetView>
  </sheetViews>
  <sheetFormatPr defaultRowHeight="15" x14ac:dyDescent="0.25"/>
  <cols>
    <col min="2" max="2" width="45.7109375" customWidth="1"/>
    <col min="3" max="3" width="12.85546875" customWidth="1"/>
    <col min="4" max="4" width="13.140625" customWidth="1"/>
    <col min="6" max="6" width="11.85546875" hidden="1" customWidth="1"/>
  </cols>
  <sheetData>
    <row r="1" spans="1:6" s="10" customFormat="1" x14ac:dyDescent="0.25">
      <c r="A1" s="7"/>
      <c r="B1" s="8"/>
      <c r="C1" s="1"/>
      <c r="D1" s="82" t="s">
        <v>148</v>
      </c>
    </row>
    <row r="2" spans="1:6" s="10" customFormat="1" ht="15.75" x14ac:dyDescent="0.25">
      <c r="A2" s="114" t="s">
        <v>146</v>
      </c>
      <c r="B2" s="114"/>
      <c r="C2" s="114"/>
      <c r="D2" s="114"/>
    </row>
    <row r="3" spans="1:6" s="10" customFormat="1" ht="15.75" x14ac:dyDescent="0.25">
      <c r="A3" s="115" t="s">
        <v>147</v>
      </c>
      <c r="B3" s="116"/>
      <c r="C3" s="116"/>
      <c r="D3" s="116"/>
    </row>
    <row r="4" spans="1:6" s="10" customFormat="1" ht="15.75" x14ac:dyDescent="0.25">
      <c r="A4" s="124" t="s">
        <v>145</v>
      </c>
      <c r="B4" s="124"/>
      <c r="C4" s="124"/>
      <c r="D4" s="124"/>
    </row>
    <row r="5" spans="1:6" s="10" customFormat="1" ht="15.75" x14ac:dyDescent="0.25">
      <c r="A5" s="47"/>
      <c r="B5" s="47"/>
      <c r="C5" s="47"/>
      <c r="D5" s="47"/>
    </row>
    <row r="6" spans="1:6" s="10" customFormat="1" x14ac:dyDescent="0.25">
      <c r="A6" s="117" t="s">
        <v>143</v>
      </c>
      <c r="B6" s="117"/>
      <c r="C6" s="117"/>
      <c r="D6" s="117"/>
    </row>
    <row r="7" spans="1:6" s="10" customFormat="1" ht="15" customHeight="1" x14ac:dyDescent="0.25">
      <c r="A7" s="6" t="s">
        <v>1</v>
      </c>
      <c r="B7" s="118" t="s">
        <v>142</v>
      </c>
      <c r="C7" s="119"/>
      <c r="D7" s="119"/>
    </row>
    <row r="8" spans="1:6" s="10" customFormat="1" ht="27" customHeight="1" x14ac:dyDescent="0.25">
      <c r="A8" s="6" t="s">
        <v>2</v>
      </c>
      <c r="B8" s="118" t="s">
        <v>121</v>
      </c>
      <c r="C8" s="119"/>
      <c r="D8" s="119"/>
    </row>
    <row r="9" spans="1:6" s="10" customFormat="1" ht="39" customHeight="1" x14ac:dyDescent="0.25">
      <c r="A9" s="6" t="s">
        <v>3</v>
      </c>
      <c r="B9" s="130" t="s">
        <v>153</v>
      </c>
      <c r="C9" s="131"/>
      <c r="D9" s="131"/>
      <c r="E9" s="49"/>
    </row>
    <row r="10" spans="1:6" s="10" customFormat="1" ht="25.5" customHeight="1" x14ac:dyDescent="0.25">
      <c r="A10" s="6" t="s">
        <v>4</v>
      </c>
      <c r="B10" s="118" t="s">
        <v>6</v>
      </c>
      <c r="C10" s="119"/>
      <c r="D10" s="119"/>
      <c r="E10" s="49"/>
    </row>
    <row r="11" spans="1:6" s="10" customFormat="1" ht="26.25" customHeight="1" x14ac:dyDescent="0.25">
      <c r="A11" s="70" t="s">
        <v>5</v>
      </c>
      <c r="B11" s="121" t="s">
        <v>90</v>
      </c>
      <c r="C11" s="122"/>
      <c r="D11" s="123"/>
      <c r="E11" s="50"/>
    </row>
    <row r="12" spans="1:6" s="10" customFormat="1" x14ac:dyDescent="0.25"/>
    <row r="13" spans="1:6" s="10" customFormat="1" ht="38.25" x14ac:dyDescent="0.25">
      <c r="A13" s="38" t="s">
        <v>7</v>
      </c>
      <c r="B13" s="38" t="s">
        <v>8</v>
      </c>
      <c r="C13" s="77" t="s">
        <v>138</v>
      </c>
      <c r="D13" s="77" t="s">
        <v>139</v>
      </c>
    </row>
    <row r="14" spans="1:6" s="10" customFormat="1" ht="31.5" x14ac:dyDescent="0.25">
      <c r="A14" s="34">
        <v>4</v>
      </c>
      <c r="B14" s="35" t="s">
        <v>127</v>
      </c>
      <c r="C14" s="36"/>
      <c r="D14" s="39"/>
    </row>
    <row r="15" spans="1:6" s="10" customFormat="1" x14ac:dyDescent="0.25">
      <c r="A15" s="19"/>
      <c r="B15" s="20" t="s">
        <v>30</v>
      </c>
      <c r="C15" s="99">
        <v>1500</v>
      </c>
      <c r="D15" s="101"/>
      <c r="F15" s="10">
        <v>1500</v>
      </c>
    </row>
    <row r="16" spans="1:6" s="10" customFormat="1" x14ac:dyDescent="0.25">
      <c r="A16" s="19"/>
      <c r="B16" s="20" t="s">
        <v>31</v>
      </c>
      <c r="C16" s="102"/>
      <c r="D16" s="104"/>
      <c r="F16" s="69"/>
    </row>
    <row r="17" spans="1:4" s="16" customFormat="1" x14ac:dyDescent="0.25">
      <c r="A17" s="17"/>
      <c r="B17" s="18" t="s">
        <v>15</v>
      </c>
      <c r="C17" s="105">
        <f>C15*C16</f>
        <v>0</v>
      </c>
      <c r="D17" s="107"/>
    </row>
    <row r="18" spans="1:4" s="16" customFormat="1" x14ac:dyDescent="0.25">
      <c r="A18" s="19"/>
      <c r="B18" s="20" t="s">
        <v>16</v>
      </c>
      <c r="C18" s="99"/>
      <c r="D18" s="101"/>
    </row>
    <row r="19" spans="1:4" s="16" customFormat="1" x14ac:dyDescent="0.25">
      <c r="A19" s="19"/>
      <c r="B19" s="20" t="s">
        <v>17</v>
      </c>
      <c r="C19" s="99"/>
      <c r="D19" s="101"/>
    </row>
    <row r="20" spans="1:4" s="16" customFormat="1" x14ac:dyDescent="0.25">
      <c r="A20" s="21" t="s">
        <v>68</v>
      </c>
      <c r="B20" s="93" t="s">
        <v>9</v>
      </c>
      <c r="C20" s="94"/>
      <c r="D20" s="95"/>
    </row>
    <row r="21" spans="1:4" s="16" customFormat="1" x14ac:dyDescent="0.25">
      <c r="A21" s="22" t="s">
        <v>71</v>
      </c>
      <c r="B21" s="23" t="s">
        <v>76</v>
      </c>
      <c r="C21" s="24"/>
      <c r="D21" s="25"/>
    </row>
    <row r="22" spans="1:4" s="16" customFormat="1" x14ac:dyDescent="0.25">
      <c r="A22" s="22" t="s">
        <v>72</v>
      </c>
      <c r="B22" s="29" t="s">
        <v>124</v>
      </c>
      <c r="C22" s="24"/>
      <c r="D22" s="25"/>
    </row>
    <row r="23" spans="1:4" s="16" customFormat="1" x14ac:dyDescent="0.25">
      <c r="A23" s="22" t="s">
        <v>73</v>
      </c>
      <c r="B23" s="29" t="s">
        <v>125</v>
      </c>
      <c r="C23" s="24"/>
      <c r="D23" s="25"/>
    </row>
    <row r="24" spans="1:4" s="16" customFormat="1" x14ac:dyDescent="0.25">
      <c r="A24" s="22" t="s">
        <v>74</v>
      </c>
      <c r="B24" s="29" t="s">
        <v>77</v>
      </c>
      <c r="C24" s="24"/>
      <c r="D24" s="25"/>
    </row>
  </sheetData>
  <mergeCells count="15">
    <mergeCell ref="C16:D16"/>
    <mergeCell ref="C17:D17"/>
    <mergeCell ref="C18:D18"/>
    <mergeCell ref="C19:D19"/>
    <mergeCell ref="B20:D20"/>
    <mergeCell ref="C15:D15"/>
    <mergeCell ref="A2:D2"/>
    <mergeCell ref="A3:D3"/>
    <mergeCell ref="A4:D4"/>
    <mergeCell ref="A6:D6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dala Pederumi Ardo</vt:lpstr>
      <vt:lpstr>2 dala Piederumi Medela</vt:lpstr>
      <vt:lpstr>3 dala Piederumi Hirtz</vt:lpstr>
      <vt:lpstr>4 dala Piederumi aspiratoram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Rostoka</dc:creator>
  <cp:lastModifiedBy>Ira Koleba</cp:lastModifiedBy>
  <cp:lastPrinted>2016-07-08T08:11:49Z</cp:lastPrinted>
  <dcterms:created xsi:type="dcterms:W3CDTF">2015-06-03T05:49:05Z</dcterms:created>
  <dcterms:modified xsi:type="dcterms:W3CDTF">2016-07-08T12:11:36Z</dcterms:modified>
</cp:coreProperties>
</file>