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guna.Muizniece\Desktop\Iepirkumi\Iepirkumi 2017\8.2\Monitoru piederumi_12\"/>
    </mc:Choice>
  </mc:AlternateContent>
  <bookViews>
    <workbookView xWindow="0" yWindow="0" windowWidth="28800" windowHeight="12210" activeTab="8"/>
  </bookViews>
  <sheets>
    <sheet name="Saturs" sheetId="14" r:id="rId1"/>
    <sheet name="1 daļa" sheetId="1" r:id="rId2"/>
    <sheet name="2 daļa " sheetId="12" r:id="rId3"/>
    <sheet name="3 daļa " sheetId="4" r:id="rId4"/>
    <sheet name="4 daļa" sheetId="8" r:id="rId5"/>
    <sheet name="5 daļa" sheetId="6" r:id="rId6"/>
    <sheet name="6 daļa" sheetId="7" r:id="rId7"/>
    <sheet name="7 daļa" sheetId="19" r:id="rId8"/>
    <sheet name="8 daļa" sheetId="20"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3" i="14" l="1"/>
  <c r="D102" i="14"/>
  <c r="C102" i="14"/>
  <c r="C98" i="14"/>
  <c r="C110" i="20"/>
  <c r="C109" i="20"/>
  <c r="C108" i="20"/>
  <c r="C107" i="20"/>
  <c r="C106" i="20"/>
  <c r="B109" i="20"/>
  <c r="C81" i="20"/>
  <c r="B81" i="20"/>
  <c r="C55" i="20"/>
  <c r="B55" i="20"/>
  <c r="B108" i="20" s="1"/>
  <c r="C39" i="20"/>
  <c r="B39" i="20"/>
  <c r="B107" i="20" s="1"/>
  <c r="C25" i="20"/>
  <c r="B25" i="20"/>
  <c r="B106" i="20" s="1"/>
  <c r="C105" i="7" l="1"/>
  <c r="C189" i="6"/>
  <c r="C145" i="6"/>
  <c r="C8" i="14" l="1"/>
  <c r="C84" i="14" l="1"/>
  <c r="C83" i="14"/>
  <c r="C259" i="6" l="1"/>
  <c r="B259" i="6"/>
  <c r="B286" i="6" s="1"/>
  <c r="C246" i="6"/>
  <c r="B246" i="6"/>
  <c r="B285" i="6" s="1"/>
  <c r="C285" i="6" l="1"/>
  <c r="D83" i="14"/>
  <c r="C286" i="6"/>
  <c r="D84" i="14"/>
  <c r="C96" i="14"/>
  <c r="C95" i="14"/>
  <c r="C94" i="14"/>
  <c r="C93" i="14"/>
  <c r="C57" i="19" l="1"/>
  <c r="B57" i="19"/>
  <c r="B69" i="19" s="1"/>
  <c r="C40" i="19"/>
  <c r="B40" i="19"/>
  <c r="B68" i="19" s="1"/>
  <c r="C27" i="19"/>
  <c r="B27" i="19"/>
  <c r="B67" i="19" s="1"/>
  <c r="C68" i="19" l="1"/>
  <c r="D95" i="14"/>
  <c r="C67" i="19"/>
  <c r="C70" i="19" s="1"/>
  <c r="D94" i="14"/>
  <c r="D97" i="14" s="1"/>
  <c r="C69" i="19"/>
  <c r="D96" i="14"/>
  <c r="D91" i="14"/>
  <c r="C91" i="14"/>
  <c r="B27" i="8" l="1"/>
  <c r="B121" i="8" s="1"/>
  <c r="B58" i="8"/>
  <c r="B123" i="8" s="1"/>
  <c r="B72" i="8"/>
  <c r="B124" i="8" s="1"/>
  <c r="B107" i="8"/>
  <c r="B126" i="8" s="1"/>
  <c r="B86" i="8"/>
  <c r="B125" i="8" s="1"/>
  <c r="B40" i="8"/>
  <c r="B122" i="8" s="1"/>
  <c r="B87" i="7"/>
  <c r="B104" i="7" s="1"/>
  <c r="B68" i="7"/>
  <c r="B103" i="7" s="1"/>
  <c r="B54" i="7"/>
  <c r="B102" i="7" s="1"/>
  <c r="B39" i="7"/>
  <c r="B101" i="7" s="1"/>
  <c r="B25" i="7"/>
  <c r="B100" i="7" s="1"/>
  <c r="B189" i="6"/>
  <c r="B282" i="6" s="1"/>
  <c r="B178" i="6"/>
  <c r="B281" i="6" s="1"/>
  <c r="B131" i="6"/>
  <c r="B278" i="6" s="1"/>
  <c r="B116" i="6"/>
  <c r="B277" i="6" s="1"/>
  <c r="B101" i="6"/>
  <c r="B276" i="6" s="1"/>
  <c r="B87" i="6"/>
  <c r="B275" i="6" s="1"/>
  <c r="B72" i="6"/>
  <c r="B274" i="6" s="1"/>
  <c r="B56" i="6"/>
  <c r="B273" i="6" s="1"/>
  <c r="B25" i="6"/>
  <c r="B271" i="6" s="1"/>
  <c r="B39" i="6"/>
  <c r="B272" i="6" s="1"/>
  <c r="B145" i="6"/>
  <c r="B279" i="6" s="1"/>
  <c r="B160" i="6"/>
  <c r="B280" i="6" s="1"/>
  <c r="B205" i="6"/>
  <c r="B283" i="6" s="1"/>
  <c r="B224" i="6"/>
  <c r="B284" i="6" s="1"/>
  <c r="B86" i="4"/>
  <c r="B249" i="4" s="1"/>
  <c r="B182" i="4"/>
  <c r="B255" i="4" s="1"/>
  <c r="B234" i="4"/>
  <c r="B259" i="4" s="1"/>
  <c r="B219" i="4"/>
  <c r="B258" i="4" s="1"/>
  <c r="B207" i="4"/>
  <c r="B257" i="4" s="1"/>
  <c r="B194" i="4"/>
  <c r="B256" i="4" s="1"/>
  <c r="B167" i="4"/>
  <c r="B254" i="4" s="1"/>
  <c r="B152" i="4"/>
  <c r="B253" i="4" s="1"/>
  <c r="B132" i="4"/>
  <c r="B252" i="4" s="1"/>
  <c r="B111" i="4"/>
  <c r="B251" i="4" s="1"/>
  <c r="B98" i="4"/>
  <c r="B250" i="4" s="1"/>
  <c r="B68" i="4"/>
  <c r="B248" i="4" s="1"/>
  <c r="B54" i="4"/>
  <c r="B247" i="4" s="1"/>
  <c r="B39" i="4"/>
  <c r="B246" i="4" s="1"/>
  <c r="B25" i="4"/>
  <c r="B245" i="4" s="1"/>
  <c r="B66" i="12"/>
  <c r="B79" i="12" s="1"/>
  <c r="B53" i="12"/>
  <c r="B78" i="12" s="1"/>
  <c r="B40" i="12"/>
  <c r="B77" i="12" s="1"/>
  <c r="B27" i="12"/>
  <c r="B76" i="12" s="1"/>
  <c r="C500" i="1"/>
  <c r="C499" i="1"/>
  <c r="C498" i="1"/>
  <c r="C497" i="1"/>
  <c r="B463" i="1"/>
  <c r="B503" i="1" s="1"/>
  <c r="B445" i="1"/>
  <c r="B502" i="1" s="1"/>
  <c r="B426" i="1"/>
  <c r="B501" i="1" s="1"/>
  <c r="B413" i="1"/>
  <c r="B500" i="1" s="1"/>
  <c r="B397" i="1"/>
  <c r="B499" i="1" s="1"/>
  <c r="B377" i="1"/>
  <c r="B498" i="1" s="1"/>
  <c r="B356" i="1"/>
  <c r="B497" i="1" s="1"/>
  <c r="B337" i="1"/>
  <c r="B496" i="1" s="1"/>
  <c r="B325" i="1"/>
  <c r="B495" i="1" s="1"/>
  <c r="B308" i="1"/>
  <c r="B494" i="1" s="1"/>
  <c r="B292" i="1"/>
  <c r="B493" i="1" s="1"/>
  <c r="B279" i="1"/>
  <c r="B492" i="1" s="1"/>
  <c r="B265" i="1"/>
  <c r="B491" i="1" s="1"/>
  <c r="B251" i="1"/>
  <c r="B490" i="1" s="1"/>
  <c r="B235" i="1"/>
  <c r="B489" i="1" s="1"/>
  <c r="B219" i="1"/>
  <c r="B488" i="1" s="1"/>
  <c r="B202" i="1"/>
  <c r="B487" i="1" s="1"/>
  <c r="B178" i="1"/>
  <c r="B486" i="1" s="1"/>
  <c r="B164" i="1"/>
  <c r="B485" i="1" s="1"/>
  <c r="B150" i="1"/>
  <c r="B484" i="1" s="1"/>
  <c r="B136" i="1"/>
  <c r="B483" i="1" s="1"/>
  <c r="B122" i="1"/>
  <c r="B482" i="1" s="1"/>
  <c r="B106" i="1"/>
  <c r="B481" i="1" s="1"/>
  <c r="B91" i="1"/>
  <c r="B480" i="1" s="1"/>
  <c r="B76" i="1"/>
  <c r="B479" i="1" s="1"/>
  <c r="B61" i="1"/>
  <c r="B478" i="1" s="1"/>
  <c r="B45" i="1"/>
  <c r="B477" i="1" s="1"/>
  <c r="B26" i="1"/>
  <c r="B476" i="1" s="1"/>
  <c r="C202" i="1"/>
  <c r="C487" i="1" s="1"/>
  <c r="C59" i="14" l="1"/>
  <c r="C36" i="14"/>
  <c r="C35" i="14"/>
  <c r="C34" i="14"/>
  <c r="C205" i="6" l="1"/>
  <c r="C283" i="6" s="1"/>
  <c r="C463" i="1" l="1"/>
  <c r="C107" i="8"/>
  <c r="C126" i="8" s="1"/>
  <c r="C87" i="7"/>
  <c r="C104" i="7" s="1"/>
  <c r="C234" i="4"/>
  <c r="C426" i="1"/>
  <c r="C445" i="1"/>
  <c r="D59" i="14" l="1"/>
  <c r="C259" i="4"/>
  <c r="D35" i="14"/>
  <c r="C502" i="1"/>
  <c r="D34" i="14"/>
  <c r="C501" i="1"/>
  <c r="D36" i="14"/>
  <c r="C503" i="1"/>
  <c r="C38" i="14"/>
  <c r="C42" i="14"/>
  <c r="C41" i="14"/>
  <c r="C40" i="14"/>
  <c r="C39" i="14"/>
  <c r="D33" i="14"/>
  <c r="D32" i="14"/>
  <c r="D31" i="14"/>
  <c r="D30" i="14"/>
  <c r="C101" i="14"/>
  <c r="C100" i="14"/>
  <c r="C99" i="14"/>
  <c r="C33" i="14"/>
  <c r="C32" i="14"/>
  <c r="C31" i="14"/>
  <c r="C30" i="14"/>
  <c r="D101" i="14" l="1"/>
  <c r="D100" i="14"/>
  <c r="D99" i="14"/>
  <c r="C265" i="1"/>
  <c r="D24" i="14" l="1"/>
  <c r="C491" i="1"/>
  <c r="C66" i="14"/>
  <c r="C65" i="14"/>
  <c r="C64" i="14"/>
  <c r="C63" i="14"/>
  <c r="C62" i="14"/>
  <c r="C61" i="14"/>
  <c r="C90" i="14"/>
  <c r="C89" i="14"/>
  <c r="C88" i="14"/>
  <c r="C87" i="14"/>
  <c r="C86" i="14"/>
  <c r="C82" i="14"/>
  <c r="C81" i="14"/>
  <c r="C80" i="14"/>
  <c r="D79" i="14"/>
  <c r="C79" i="14"/>
  <c r="C78" i="14"/>
  <c r="C77" i="14"/>
  <c r="C76" i="14"/>
  <c r="C75" i="14"/>
  <c r="C74" i="14"/>
  <c r="C73" i="14"/>
  <c r="C72" i="14"/>
  <c r="C71" i="14"/>
  <c r="C70" i="14"/>
  <c r="C69" i="14"/>
  <c r="C68" i="14"/>
  <c r="C58" i="14"/>
  <c r="C57" i="14"/>
  <c r="C56" i="14"/>
  <c r="C55" i="14"/>
  <c r="C54" i="14"/>
  <c r="C53" i="14"/>
  <c r="C52" i="14"/>
  <c r="C51" i="14"/>
  <c r="C50" i="14"/>
  <c r="C49" i="14"/>
  <c r="C48" i="14"/>
  <c r="C47" i="14"/>
  <c r="C46" i="14"/>
  <c r="C45" i="14"/>
  <c r="C44" i="14"/>
  <c r="C26" i="1"/>
  <c r="C29" i="14"/>
  <c r="C28" i="14"/>
  <c r="C27" i="14"/>
  <c r="C26" i="14"/>
  <c r="C25" i="14"/>
  <c r="C24" i="14"/>
  <c r="C23" i="14"/>
  <c r="C22" i="14"/>
  <c r="C21" i="14"/>
  <c r="C20" i="14"/>
  <c r="C19" i="14"/>
  <c r="C18" i="14"/>
  <c r="C17" i="14"/>
  <c r="C16" i="14"/>
  <c r="C106" i="1"/>
  <c r="C15" i="14"/>
  <c r="C14" i="14"/>
  <c r="C13" i="14"/>
  <c r="C12" i="14"/>
  <c r="C11" i="14"/>
  <c r="C10" i="14"/>
  <c r="C9" i="14"/>
  <c r="D9" i="14" l="1"/>
  <c r="C476" i="1"/>
  <c r="D14" i="14"/>
  <c r="C481" i="1"/>
  <c r="C86" i="8"/>
  <c r="D66" i="14" l="1"/>
  <c r="C125" i="8"/>
  <c r="C68" i="7"/>
  <c r="C54" i="7"/>
  <c r="D90" i="14" l="1"/>
  <c r="C103" i="7"/>
  <c r="D89" i="14"/>
  <c r="C102" i="7"/>
  <c r="C27" i="12"/>
  <c r="C66" i="12"/>
  <c r="C53" i="12"/>
  <c r="C40" i="12"/>
  <c r="D39" i="14" l="1"/>
  <c r="C76" i="12"/>
  <c r="D40" i="14"/>
  <c r="C77" i="12"/>
  <c r="D41" i="14"/>
  <c r="C78" i="12"/>
  <c r="D42" i="14"/>
  <c r="C79" i="12"/>
  <c r="C80" i="12" s="1"/>
  <c r="C25" i="4"/>
  <c r="C245" i="4" s="1"/>
  <c r="D43" i="14" l="1"/>
  <c r="D45" i="14"/>
  <c r="C72" i="8"/>
  <c r="C40" i="8"/>
  <c r="C58" i="8"/>
  <c r="C27" i="8"/>
  <c r="C39" i="7"/>
  <c r="C25" i="7"/>
  <c r="C337" i="1"/>
  <c r="C325" i="1"/>
  <c r="C292" i="1"/>
  <c r="C279" i="1"/>
  <c r="C308" i="1"/>
  <c r="C224" i="6"/>
  <c r="C282" i="6"/>
  <c r="C160" i="6"/>
  <c r="C178" i="6"/>
  <c r="C281" i="6" s="1"/>
  <c r="C131" i="6"/>
  <c r="C116" i="6"/>
  <c r="C101" i="6"/>
  <c r="C87" i="6"/>
  <c r="C72" i="6"/>
  <c r="C56" i="6"/>
  <c r="D81" i="14"/>
  <c r="C39" i="6"/>
  <c r="C25" i="6"/>
  <c r="C271" i="6" s="1"/>
  <c r="C219" i="4"/>
  <c r="C207" i="4"/>
  <c r="C194" i="4"/>
  <c r="C167" i="4"/>
  <c r="D77" i="14" l="1"/>
  <c r="C279" i="6"/>
  <c r="D71" i="14"/>
  <c r="C273" i="6"/>
  <c r="D75" i="14"/>
  <c r="C277" i="6"/>
  <c r="D78" i="14"/>
  <c r="C280" i="6"/>
  <c r="D72" i="14"/>
  <c r="C274" i="6"/>
  <c r="D76" i="14"/>
  <c r="C278" i="6"/>
  <c r="D74" i="14"/>
  <c r="C276" i="6"/>
  <c r="D70" i="14"/>
  <c r="C272" i="6"/>
  <c r="D73" i="14"/>
  <c r="C275" i="6"/>
  <c r="D82" i="14"/>
  <c r="C284" i="6"/>
  <c r="D58" i="14"/>
  <c r="C258" i="4"/>
  <c r="D54" i="14"/>
  <c r="C254" i="4"/>
  <c r="D57" i="14"/>
  <c r="C257" i="4"/>
  <c r="D56" i="14"/>
  <c r="C256" i="4"/>
  <c r="D63" i="14"/>
  <c r="C122" i="8"/>
  <c r="D62" i="14"/>
  <c r="C121" i="8"/>
  <c r="D65" i="14"/>
  <c r="C124" i="8"/>
  <c r="D64" i="14"/>
  <c r="C123" i="8"/>
  <c r="D28" i="14"/>
  <c r="C495" i="1"/>
  <c r="D27" i="14"/>
  <c r="C494" i="1"/>
  <c r="D29" i="14"/>
  <c r="C496" i="1"/>
  <c r="D25" i="14"/>
  <c r="C492" i="1"/>
  <c r="D26" i="14"/>
  <c r="C493" i="1"/>
  <c r="D87" i="14"/>
  <c r="C100" i="7"/>
  <c r="D88" i="14"/>
  <c r="C101" i="7"/>
  <c r="D80" i="14"/>
  <c r="D69" i="14"/>
  <c r="C152" i="4"/>
  <c r="C182" i="4"/>
  <c r="C132" i="4"/>
  <c r="C111" i="4"/>
  <c r="C98" i="4"/>
  <c r="C68" i="4"/>
  <c r="C54" i="4"/>
  <c r="C86" i="4"/>
  <c r="C39" i="4"/>
  <c r="C246" i="4" s="1"/>
  <c r="C251" i="1"/>
  <c r="C235" i="1"/>
  <c r="C219" i="1"/>
  <c r="C287" i="6" l="1"/>
  <c r="D67" i="14"/>
  <c r="D85" i="14"/>
  <c r="D49" i="14"/>
  <c r="C249" i="4"/>
  <c r="D55" i="14"/>
  <c r="C255" i="4"/>
  <c r="D47" i="14"/>
  <c r="C247" i="4"/>
  <c r="D48" i="14"/>
  <c r="C248" i="4"/>
  <c r="D50" i="14"/>
  <c r="C250" i="4"/>
  <c r="D51" i="14"/>
  <c r="C251" i="4"/>
  <c r="D52" i="14"/>
  <c r="C252" i="4"/>
  <c r="D53" i="14"/>
  <c r="C253" i="4"/>
  <c r="C127" i="8"/>
  <c r="D21" i="14"/>
  <c r="C488" i="1"/>
  <c r="D22" i="14"/>
  <c r="C489" i="1"/>
  <c r="D23" i="14"/>
  <c r="C490" i="1"/>
  <c r="D46" i="14"/>
  <c r="D20" i="14"/>
  <c r="C178" i="1"/>
  <c r="C164" i="1"/>
  <c r="C150" i="1"/>
  <c r="C136" i="1"/>
  <c r="C122" i="1"/>
  <c r="C91" i="1"/>
  <c r="C76" i="1"/>
  <c r="C61" i="1"/>
  <c r="C45" i="1"/>
  <c r="D92" i="14" l="1"/>
  <c r="C260" i="4"/>
  <c r="D60" i="14"/>
  <c r="D12" i="14"/>
  <c r="C479" i="1"/>
  <c r="D17" i="14"/>
  <c r="C484" i="1"/>
  <c r="D13" i="14"/>
  <c r="C480" i="1"/>
  <c r="D18" i="14"/>
  <c r="C485" i="1"/>
  <c r="D19" i="14"/>
  <c r="C486" i="1"/>
  <c r="D10" i="14"/>
  <c r="C477" i="1"/>
  <c r="D15" i="14"/>
  <c r="C482" i="1"/>
  <c r="D11" i="14"/>
  <c r="C478" i="1"/>
  <c r="D16" i="14"/>
  <c r="C483" i="1"/>
  <c r="C504" i="1" l="1"/>
  <c r="D37" i="14"/>
  <c r="D105" i="14" s="1"/>
</calcChain>
</file>

<file path=xl/sharedStrings.xml><?xml version="1.0" encoding="utf-8"?>
<sst xmlns="http://schemas.openxmlformats.org/spreadsheetml/2006/main" count="2698" uniqueCount="1445">
  <si>
    <t>Nr.p.k.</t>
  </si>
  <si>
    <t>Preces nosaukums, veicamās funkcijas, tehniskās prasības</t>
  </si>
  <si>
    <t>Pretendenta piedāvājums</t>
  </si>
  <si>
    <t>1.1</t>
  </si>
  <si>
    <t>Pretendenta piedāvātie parametri</t>
  </si>
  <si>
    <t>Atsauce uz informatīvo materiālu**</t>
  </si>
  <si>
    <t>1 vienības cena bez PVN, EUR:</t>
  </si>
  <si>
    <t xml:space="preserve">Preces ražotājs:  </t>
  </si>
  <si>
    <t xml:space="preserve">Preces modelis, kods: </t>
  </si>
  <si>
    <t>1.1.1</t>
  </si>
  <si>
    <t>Veicamās funkcijas:</t>
  </si>
  <si>
    <t>1.1.1.1</t>
  </si>
  <si>
    <t>1.1.2</t>
  </si>
  <si>
    <t>Tehniskās prasības:</t>
  </si>
  <si>
    <t>Tehniskā-finanšu piedāvājuma forma iepirkumam</t>
  </si>
  <si>
    <t>1)</t>
  </si>
  <si>
    <t>Piedāvājuma cenā jāiekļauj visas izmaksas, kas saistītas ar piederumu transportu un piegādi;</t>
  </si>
  <si>
    <t>2)</t>
  </si>
  <si>
    <t>3)</t>
  </si>
  <si>
    <t>4)</t>
  </si>
  <si>
    <t>Piegāde tiek veikta pa daļām pēc pasūtītāja pieprasījuma, piegādes laiks ne ilgāks par 2 nedēļām;</t>
  </si>
  <si>
    <t xml:space="preserve">5) </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</si>
  <si>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t>
  </si>
  <si>
    <t>6)</t>
  </si>
  <si>
    <t>Nepieciešamības gadījumā, pretendents nodrošina piederumu paraugus piedāvājuma izvērtēšanai.</t>
  </si>
  <si>
    <t>7)</t>
  </si>
  <si>
    <t>Visiem EKG vadiem/kabeļiem Eiropas standarta krāsu indikācija, kuriem tā paredzēta.</t>
  </si>
  <si>
    <t>8)</t>
  </si>
  <si>
    <t>9)</t>
  </si>
  <si>
    <t>* Plānotais apjoms norādīts orientējoši un tiek izmantots pretendentu finanšu piedāvājumu objektīvai vērtēšanai. Līgumi tiek slēgti par vienas vienības cenu, nosakot visa iepirkuma kopējo apjomu naudas izteiksmē un nenosakot katras pozīcijas apjomu.</t>
  </si>
  <si>
    <t>10)</t>
  </si>
  <si>
    <t>11)</t>
  </si>
  <si>
    <t xml:space="preserve">Visiem vadiem, kabeļiem, sensoriem un devējiem jābūt CE marķējums. Pretendentam jāiesniedz EK Atbilstības deklarācija. </t>
  </si>
  <si>
    <t>VSIA „Paula Stradiņa klīniskā universitātes slimnīca”</t>
  </si>
  <si>
    <t>Pacientu novērošanas monitoru piederumi</t>
  </si>
  <si>
    <t xml:space="preserve">Foley katetra temperatūras zonde </t>
  </si>
  <si>
    <t>Temperatūras mērīšana</t>
  </si>
  <si>
    <t>1.3.1</t>
  </si>
  <si>
    <t>1.3.2</t>
  </si>
  <si>
    <t>1.3.2.1</t>
  </si>
  <si>
    <t>1.3.2.2</t>
  </si>
  <si>
    <t>Daudzreiz lietojams;</t>
  </si>
  <si>
    <t>Konfigurācijas:</t>
  </si>
  <si>
    <t>Paredzamais daudzums*:</t>
  </si>
  <si>
    <t>Vienības cena bez PVN:</t>
  </si>
  <si>
    <t>Atsauce uz informatīvu materiālu**</t>
  </si>
  <si>
    <t>1.1.2.1</t>
  </si>
  <si>
    <t>1.1.2.2</t>
  </si>
  <si>
    <t>1.1.3</t>
  </si>
  <si>
    <t>1.1.3.1</t>
  </si>
  <si>
    <t>1.1.3.2</t>
  </si>
  <si>
    <t>Nesatur lateksu;</t>
  </si>
  <si>
    <t>Vienreiz lietojama;</t>
  </si>
  <si>
    <t>Savienojama ar temperatūras zondes pagarinātāja kabeli Philips 21082A;</t>
  </si>
  <si>
    <t>1.1.2.3</t>
  </si>
  <si>
    <t>1.1.2.4</t>
  </si>
  <si>
    <t>1.1.2.5</t>
  </si>
  <si>
    <t>1.1.3.3</t>
  </si>
  <si>
    <t>Ādas virsmas temperatūras zonde</t>
  </si>
  <si>
    <t>Temperatūras mērīšana;</t>
  </si>
  <si>
    <t>Philips atsauces nr. 21091A vai analogs</t>
  </si>
  <si>
    <t>1/4’’ konektors;</t>
  </si>
  <si>
    <t>1.2</t>
  </si>
  <si>
    <t>1.2.1</t>
  </si>
  <si>
    <t>1.2.2</t>
  </si>
  <si>
    <t>1.2.2.1</t>
  </si>
  <si>
    <t>1.2.2.2</t>
  </si>
  <si>
    <t>1.2.2.3</t>
  </si>
  <si>
    <t>1.2.2.4</t>
  </si>
  <si>
    <t>1.2.2.5</t>
  </si>
  <si>
    <t xml:space="preserve">Elektrokardiogrammas kabelis telemetrijai </t>
  </si>
  <si>
    <t>Paredzamais daudzums (gab.) *:</t>
  </si>
  <si>
    <t>Nodrošina EKG signāla vadīšanu</t>
  </si>
  <si>
    <t>5 novadījumi;</t>
  </si>
  <si>
    <t>Philips atsauces nr. 989803152061 vai analogs.</t>
  </si>
  <si>
    <t>Noņemams aizsargvairogs telemetrijas elektrokardiogrammas kabelim</t>
  </si>
  <si>
    <t>Pasargā kabeli no bojājumiem;</t>
  </si>
  <si>
    <t>Saderīgs ar 5 novadījumu telemetrijas elektrokardiogrammas kabeli (Philips atsauces nr. 989803152061 );</t>
  </si>
  <si>
    <t>Philips atsauces nr. 989803153041 vai analogs.</t>
  </si>
  <si>
    <t>Daudzreizlietojams</t>
  </si>
  <si>
    <t>3 novadījumi;</t>
  </si>
  <si>
    <t>1.3</t>
  </si>
  <si>
    <t>1.3.2.3</t>
  </si>
  <si>
    <t>1.3.2.4</t>
  </si>
  <si>
    <t>1.3.2.5</t>
  </si>
  <si>
    <t>1.4</t>
  </si>
  <si>
    <t>1.4.1</t>
  </si>
  <si>
    <t>1.4.2</t>
  </si>
  <si>
    <t>1.4.2.1</t>
  </si>
  <si>
    <t>1.4.2.2</t>
  </si>
  <si>
    <t>1.4.2.3</t>
  </si>
  <si>
    <t>1.4.2.4</t>
  </si>
  <si>
    <t>1.5</t>
  </si>
  <si>
    <t>1.5.1</t>
  </si>
  <si>
    <t>1.5.2</t>
  </si>
  <si>
    <t>1.5.2.1</t>
  </si>
  <si>
    <t>1.5.2.2</t>
  </si>
  <si>
    <t>1.5.2.3</t>
  </si>
  <si>
    <t>1.5.2.4</t>
  </si>
  <si>
    <t>1.5.2.5</t>
  </si>
  <si>
    <t>1.6</t>
  </si>
  <si>
    <t>1.6.1</t>
  </si>
  <si>
    <t>1.6.2</t>
  </si>
  <si>
    <t>1.6.2.1</t>
  </si>
  <si>
    <t>1.6.2.2</t>
  </si>
  <si>
    <t>1.6.2.3</t>
  </si>
  <si>
    <t>1.6.2.4</t>
  </si>
  <si>
    <t>1.6.2.5</t>
  </si>
  <si>
    <t>1.6.2.6</t>
  </si>
  <si>
    <t>Jaundzimušo EKG vadu komplekts Philips pacientu monitoriem</t>
  </si>
  <si>
    <t>Saderīgs ar Philips M1669A EKG kabeli;</t>
  </si>
  <si>
    <t>Philips atsauces nr. M1626A vai analogs.</t>
  </si>
  <si>
    <t>1.7</t>
  </si>
  <si>
    <t>1.7.1</t>
  </si>
  <si>
    <t>1.7.2</t>
  </si>
  <si>
    <t>1.7.2.1</t>
  </si>
  <si>
    <t>1.7.2.2</t>
  </si>
  <si>
    <t>1.7.2.3</t>
  </si>
  <si>
    <t>1.7.2.4</t>
  </si>
  <si>
    <t>Ādas temperatūras zonde Philips pacientu monitoriem</t>
  </si>
  <si>
    <t>Nepārtraukta ādas virsmas temperatūras mērīšana</t>
  </si>
  <si>
    <t>Kabeļa garums ne mazāks par 3 m;</t>
  </si>
  <si>
    <t>Daudzreiz lietojama, autoklāvējama;</t>
  </si>
  <si>
    <t>Savienojama ar Philips Intellivue X2 pacientu monitoriem;</t>
  </si>
  <si>
    <t>Philips atsauces nr. 21078A vai analogs.</t>
  </si>
  <si>
    <t>Satvērējtipa konektors;</t>
  </si>
  <si>
    <t>EKG krūšu vadu komplekts Philips pacientu monitoriem</t>
  </si>
  <si>
    <t>Philips atsauces nr. M1978A vai analogs;</t>
  </si>
  <si>
    <t>Temperatūras zondes pagarinātāja kabelis Philips pacientu monitoriem</t>
  </si>
  <si>
    <t>Temperatūras zondes savienošana ar pacienta monitoru;</t>
  </si>
  <si>
    <t>Savienojams ar Philips pacienta monitoriem, kuri atbalsta 2 adatu konektoru;</t>
  </si>
  <si>
    <t>Atbalsta mini (1/8’’) „phone” konektoru;</t>
  </si>
  <si>
    <t>Daudzreiz lietojams:</t>
  </si>
  <si>
    <t>1.8</t>
  </si>
  <si>
    <t>1.8.1</t>
  </si>
  <si>
    <t>1.8.2</t>
  </si>
  <si>
    <t>1.8.2.1</t>
  </si>
  <si>
    <t>1.8.2.2</t>
  </si>
  <si>
    <t>1.8.2.3</t>
  </si>
  <si>
    <t>1.8.3</t>
  </si>
  <si>
    <t>1.8.3.1</t>
  </si>
  <si>
    <t>1.8.3.2</t>
  </si>
  <si>
    <t>Neinvazīvā spiediena savienojošā caurule Philips pacientu monitoriem</t>
  </si>
  <si>
    <t>Neinvazīvā spiediena mērīšanas nodrošināšana</t>
  </si>
  <si>
    <t>Savienojama ar Philips Intellivue X2 pacientu monitoru</t>
  </si>
  <si>
    <t>Daudzreiz lietojama</t>
  </si>
  <si>
    <t>Garums ne mazāks par 1,5 m (Philips atsauces nr. M1598B vai analogs)</t>
  </si>
  <si>
    <t>Garums ne mazāks par 3,0 m (Philips atsauces nr. M1599B vai analogs)</t>
  </si>
  <si>
    <t>1.9</t>
  </si>
  <si>
    <t>1.9.1</t>
  </si>
  <si>
    <t>1.9.2</t>
  </si>
  <si>
    <t>1.9.2.1</t>
  </si>
  <si>
    <t>1.9.2.2</t>
  </si>
  <si>
    <t>1.9.2.3</t>
  </si>
  <si>
    <t>1.9.3.1</t>
  </si>
  <si>
    <t>1.9.3</t>
  </si>
  <si>
    <t>1.9.3.2</t>
  </si>
  <si>
    <t>1.10</t>
  </si>
  <si>
    <t>1.10.1</t>
  </si>
  <si>
    <t>1.10.2</t>
  </si>
  <si>
    <t>1.10.2.1</t>
  </si>
  <si>
    <t>1.10.2.2</t>
  </si>
  <si>
    <t>1.10.2.3</t>
  </si>
  <si>
    <t>1.10.3.1</t>
  </si>
  <si>
    <t>1.10.3.2</t>
  </si>
  <si>
    <t>Garums ne mazāks par 70 cm;</t>
  </si>
  <si>
    <t>Garums ne mazāks par 100 cm;</t>
  </si>
  <si>
    <t>Garums ne mazāks par 1,5 m (Philips atsauces nr. 21082B vai analogs);</t>
  </si>
  <si>
    <t>Garums ne mazāks par 3,0 m (Philips atsauces nr. 21082A vai analogs).</t>
  </si>
  <si>
    <t>Garums ne mazāks par 1,5 m (Philips atsauces nr. M1596C vai analogs)</t>
  </si>
  <si>
    <t>Garums ne mazāks par 3,0 m (Philips atsauces nr. M1597C vai analogs)</t>
  </si>
  <si>
    <t>1.10.3</t>
  </si>
  <si>
    <t>Neinvazīvā spiediena savienojošā caurule Philips pacientu monitoriem jaundzimušiem</t>
  </si>
  <si>
    <t>Daudzreizlietojama neinvazīvā spiediena mērīšanas manšete</t>
  </si>
  <si>
    <t>Daudzreiz lietojama;</t>
  </si>
  <si>
    <t>Komplektā iekļauta manšete ar cauruli un attiecīgā monitora neinvazīvā spiediena mērīšanas caurules konektoru;</t>
  </si>
  <si>
    <t>Dezinficējama ar mitrām salvetēm vai mērcējot;</t>
  </si>
  <si>
    <t>Jaundzimušo (Philips atsauces nr. M1571A vai analogs);</t>
  </si>
  <si>
    <t>Pediatriskā (Philips atsauces nr. M1572A vai analogs);</t>
  </si>
  <si>
    <t>Mazā pieaugušo (Philips atsauces nr. M1573A vai analogs);</t>
  </si>
  <si>
    <t>Pieaugušo (Philips atsauces nr. M1574A vai analogs);</t>
  </si>
  <si>
    <t>Lielā pieaugušo (Philips atsauces nr. M1575A vai analogs);</t>
  </si>
  <si>
    <t>Augšstilba (Philips atsauces nr. M1576A vai analogs).</t>
  </si>
  <si>
    <t>1.11</t>
  </si>
  <si>
    <t>1.11.1</t>
  </si>
  <si>
    <t>1.11.2</t>
  </si>
  <si>
    <t>1.11.2.1</t>
  </si>
  <si>
    <t>1.11.2.2</t>
  </si>
  <si>
    <t>1.11.2.3</t>
  </si>
  <si>
    <t>1.11.2.4</t>
  </si>
  <si>
    <t>1.11.2.5</t>
  </si>
  <si>
    <t>1.11.3</t>
  </si>
  <si>
    <t>1.11.3.1</t>
  </si>
  <si>
    <t>1.11.3.2</t>
  </si>
  <si>
    <t>1.11.3.3</t>
  </si>
  <si>
    <t>1.11.3.4</t>
  </si>
  <si>
    <t>1.11.3.5</t>
  </si>
  <si>
    <t>1.11.3.6</t>
  </si>
  <si>
    <t xml:space="preserve">Savienojama ar Philips atsauces nr. M1598B neinvazīvā spiediena mērīšanas cauruli </t>
  </si>
  <si>
    <t>Vienreiz lietojama</t>
  </si>
  <si>
    <t>Ar krasu-izmēru indikāciju;</t>
  </si>
  <si>
    <t>1.12</t>
  </si>
  <si>
    <t>1.12.1</t>
  </si>
  <si>
    <t>1.12.2</t>
  </si>
  <si>
    <t>1.12.2.1</t>
  </si>
  <si>
    <t>1.12.2.2</t>
  </si>
  <si>
    <t>1.12.2.3</t>
  </si>
  <si>
    <t>1.12.2.4</t>
  </si>
  <si>
    <t>1.12.2.5</t>
  </si>
  <si>
    <t>SpO2 sensori ar 8 adatu spraudni Philips pacientu monitoriem</t>
  </si>
  <si>
    <r>
      <t>SpO</t>
    </r>
    <r>
      <rPr>
        <vertAlign val="subscript"/>
        <sz val="10"/>
        <color theme="1"/>
        <rFont val="Times New Roman"/>
        <family val="1"/>
        <charset val="186"/>
      </rPr>
      <t>2</t>
    </r>
    <r>
      <rPr>
        <sz val="10"/>
        <color theme="1"/>
        <rFont val="Times New Roman"/>
        <family val="1"/>
        <charset val="186"/>
      </rPr>
      <t xml:space="preserve"> mērīšanas nodrošināšana</t>
    </r>
  </si>
  <si>
    <t>Daudzreiz lietojami</t>
  </si>
  <si>
    <r>
      <t>Jaundzimušo gumijas kājas/rokas SpO</t>
    </r>
    <r>
      <rPr>
        <vertAlign val="subscript"/>
        <sz val="10"/>
        <color theme="1"/>
        <rFont val="Times New Roman"/>
        <family val="1"/>
        <charset val="186"/>
      </rPr>
      <t>2</t>
    </r>
    <r>
      <rPr>
        <sz val="10"/>
        <color theme="1"/>
        <rFont val="Times New Roman"/>
        <family val="1"/>
        <charset val="186"/>
      </rPr>
      <t xml:space="preserve"> sensors, kabeļa garums ne mazāks par 1,5 m (Philips atsauces nr. M1193A vai analogs);</t>
    </r>
  </si>
  <si>
    <t>8 - adatu konektors</t>
  </si>
  <si>
    <t>1.13</t>
  </si>
  <si>
    <t>1.13.1</t>
  </si>
  <si>
    <t>1.13.2</t>
  </si>
  <si>
    <t>1.13.2.1</t>
  </si>
  <si>
    <t>1.13.2.2</t>
  </si>
  <si>
    <t>1.13.2.3</t>
  </si>
  <si>
    <t>SpO2 sensori ar 9 adatu konektoru</t>
  </si>
  <si>
    <t xml:space="preserve">9 adatu konektors </t>
  </si>
  <si>
    <t xml:space="preserve">Savienojami ar Philips pulsa oksimetrijas savienojošiem kabeļiem M1943AL </t>
  </si>
  <si>
    <t>1.14</t>
  </si>
  <si>
    <t>1.14.1</t>
  </si>
  <si>
    <t>1.14.2</t>
  </si>
  <si>
    <t>1.14.2.1</t>
  </si>
  <si>
    <t>1.14.2.2</t>
  </si>
  <si>
    <t>1.14.2.3</t>
  </si>
  <si>
    <t>Kalpo kā pāreja pulsa oksimetrijas sensoriem ar 9 adatu konektoru:</t>
  </si>
  <si>
    <t>8 adatu saspraudnis</t>
  </si>
  <si>
    <t>Philips atsauces nr. M1943AL vai analogs</t>
  </si>
  <si>
    <t>Garums ne mazāks par 3 m</t>
  </si>
  <si>
    <t>Pulsa oksimetrijas savienojošais kabelis ar 8 adatu saspraudni</t>
  </si>
  <si>
    <t>Philips atsauces nr. M1900B vai analogs</t>
  </si>
  <si>
    <t>12 adatu saspraudnis</t>
  </si>
  <si>
    <t>Savienojams ar Philips M1020A SpO2 moduli</t>
  </si>
  <si>
    <t>Pulsa oksimetrijas savienojošais kabelis ar 12 adatu saspraudni</t>
  </si>
  <si>
    <t>Kalpo kā pāreja pulsa oksimetrijas sensoriem ar 8 adatu konektoru:</t>
  </si>
  <si>
    <t>Philips atsauces nr. M1940A vai analogs</t>
  </si>
  <si>
    <t>Pulsa oksimetrijas savienojošais kabelis ar 12 adatu saspraudni priekš 8 adatu konektora</t>
  </si>
  <si>
    <t>Garums ne mazāks par 2 m</t>
  </si>
  <si>
    <t>1.15</t>
  </si>
  <si>
    <t>1.15.1</t>
  </si>
  <si>
    <t>1.15.2</t>
  </si>
  <si>
    <t>1.15.2.1</t>
  </si>
  <si>
    <t>1.15.2.2</t>
  </si>
  <si>
    <t>1.15.2.3</t>
  </si>
  <si>
    <t>1.15.2.4</t>
  </si>
  <si>
    <t>1.15.2.5</t>
  </si>
  <si>
    <t>1.15.2.6</t>
  </si>
  <si>
    <t>1.16</t>
  </si>
  <si>
    <t>1.16.1</t>
  </si>
  <si>
    <t>1.16.2</t>
  </si>
  <si>
    <t>1.16.2.1</t>
  </si>
  <si>
    <t>1.16.2.2</t>
  </si>
  <si>
    <t>1.17</t>
  </si>
  <si>
    <t>1.17.1</t>
  </si>
  <si>
    <t>1.17.2</t>
  </si>
  <si>
    <t>1.17.2.1</t>
  </si>
  <si>
    <t>1.17.2.2</t>
  </si>
  <si>
    <t>Invazīvā spiediena konektorkabelis monitoram</t>
  </si>
  <si>
    <t>Asinsspiediena mērīšanas nodrošināšana</t>
  </si>
  <si>
    <t xml:space="preserve">Saderīgs ar Philips pacientu monitoriem </t>
  </si>
  <si>
    <t>Daudzreiz lietojams</t>
  </si>
  <si>
    <t>1.18</t>
  </si>
  <si>
    <t>1.18.1</t>
  </si>
  <si>
    <t>1.18.2</t>
  </si>
  <si>
    <t>1.18.2.1</t>
  </si>
  <si>
    <t>1.18.2.2</t>
  </si>
  <si>
    <t>1.18.3</t>
  </si>
  <si>
    <t>1.18.3.1</t>
  </si>
  <si>
    <t>1.18.3.2</t>
  </si>
  <si>
    <t>2.1</t>
  </si>
  <si>
    <t>2.1.1</t>
  </si>
  <si>
    <t>2.1.2.1</t>
  </si>
  <si>
    <t>2.1.2</t>
  </si>
  <si>
    <t>2.1.2.2</t>
  </si>
  <si>
    <t>2.1.2.3</t>
  </si>
  <si>
    <t xml:space="preserve">Invazīvā spiediena kontaktligzda </t>
  </si>
  <si>
    <t>Saderīga ar invazīvā spiediena mērīšanas komplektiem:</t>
  </si>
  <si>
    <t>1 ligzda (CODAN atsauces nr. BDC901 vai analogs);</t>
  </si>
  <si>
    <t>2 ligzdas (CODAN atsauces nr. BDC902 vai analogs);</t>
  </si>
  <si>
    <t>3 ligzdas (CODAN atsauces nr. BDC903 vai analogs);</t>
  </si>
  <si>
    <t>4 ligzdas (CODAN atsauces nr. BDC904 vai analogs).</t>
  </si>
  <si>
    <t>2.2.2</t>
  </si>
  <si>
    <t xml:space="preserve">Invazīvā spiediena mērīšanas komplekts </t>
  </si>
  <si>
    <t>Vienreiz lietojams</t>
  </si>
  <si>
    <t>2.2</t>
  </si>
  <si>
    <t>2.2.2.2</t>
  </si>
  <si>
    <t>2.2.2.3</t>
  </si>
  <si>
    <t>2.3</t>
  </si>
  <si>
    <t>2.3.1</t>
  </si>
  <si>
    <t>2.3.2.3</t>
  </si>
  <si>
    <t>2.3.2</t>
  </si>
  <si>
    <t>2.3.2.2</t>
  </si>
  <si>
    <t>2.4</t>
  </si>
  <si>
    <t>2.4.1</t>
  </si>
  <si>
    <t>2.4.2</t>
  </si>
  <si>
    <t>2.4.2.2</t>
  </si>
  <si>
    <t>2.4.2.3</t>
  </si>
  <si>
    <t>Baterijas Philips pacientu monitoriem</t>
  </si>
  <si>
    <t>Philips pacientu monitoru darbības nodrošināšana</t>
  </si>
  <si>
    <t>Saderīga ar Philips Intelliview X2 pacientu monitoriem (Philips atsauces nr. M4607A vai analogs);</t>
  </si>
  <si>
    <t>Saderīga ar Philips MP20/30, MP40/50 pacientu monitoriem (Philips atsauces nr. M4605A vai analogs);</t>
  </si>
  <si>
    <t>Litija jonu baterija</t>
  </si>
  <si>
    <t>Uzladējama</t>
  </si>
  <si>
    <t>3.1</t>
  </si>
  <si>
    <t>3.1.1</t>
  </si>
  <si>
    <t>3.1.3.1</t>
  </si>
  <si>
    <t>3.1.2</t>
  </si>
  <si>
    <t>3.1.2.2</t>
  </si>
  <si>
    <t>3.1.2.3</t>
  </si>
  <si>
    <t>3.1.3</t>
  </si>
  <si>
    <t>3.1.3.2</t>
  </si>
  <si>
    <t>Multi-novadījumu kabelis Siemens/Drager pacientu monitoriem</t>
  </si>
  <si>
    <t>Nodrošina EKG, SpO2 un temperatūras mērījumu signālu vadīšanu</t>
  </si>
  <si>
    <t>EKG, SpO2 un temperatūras izejas ;</t>
  </si>
  <si>
    <t xml:space="preserve">EKG kabelis Siemens/Drager pacientu monitoriem  </t>
  </si>
  <si>
    <t>Nodrošina EKG signālu vadīšanu</t>
  </si>
  <si>
    <t>Saderīgs ar Siemens multimed 5 multi-novadījumu kabeļiem;</t>
  </si>
  <si>
    <t>3.2</t>
  </si>
  <si>
    <t>3.2.1</t>
  </si>
  <si>
    <t>3.2.3.2</t>
  </si>
  <si>
    <t>3.2.2</t>
  </si>
  <si>
    <t>3.2.3</t>
  </si>
  <si>
    <t>Ādas virsmas temperatūras zonde Siemens/Drager pacientu monitoriem</t>
  </si>
  <si>
    <t>Savienojama ar Drager multimed 5 kabeļiem:</t>
  </si>
  <si>
    <t>Kabeļa garums ne mazāks par 1,5 m (Drager atsauces nr. 4329822 vai analogs);</t>
  </si>
  <si>
    <t>Kabeļa garums ne mazāks par 3 m (Drager atsauces nr. 5204669 vai analogs).</t>
  </si>
  <si>
    <t>4.1</t>
  </si>
  <si>
    <t>4.1.1</t>
  </si>
  <si>
    <t>4.1.2</t>
  </si>
  <si>
    <t>4.1.2.2</t>
  </si>
  <si>
    <t>3 novadījumu (Drager atsauces nr. MP03411 vai analogs);</t>
  </si>
  <si>
    <t>5 novadījumu (Drager atsauces nr. MP03413 vai analogs).</t>
  </si>
  <si>
    <t>Nesatur lateksu</t>
  </si>
  <si>
    <t>Temperatūras zonde Siemens/Drager pacientu monitoriem</t>
  </si>
  <si>
    <t>3.3</t>
  </si>
  <si>
    <t>3.3.1</t>
  </si>
  <si>
    <t>3.3.2</t>
  </si>
  <si>
    <t>3.3.2.2</t>
  </si>
  <si>
    <t>3.3.3</t>
  </si>
  <si>
    <t>3.3.3.2</t>
  </si>
  <si>
    <t>Nepārtraukta temperatūras mērīšana ezofageālam, elektroķirurģiskam un rektālam pielietojumam</t>
  </si>
  <si>
    <t>Daudzreiz lietojama, autoklāvējama</t>
  </si>
  <si>
    <t>Savienojama ar Drager multimed 5 kabeļiem</t>
  </si>
  <si>
    <t>Pieaugušo izmērs, kabeļa garums ne mazāks par 1,5 m (Drager atsauces nr. 4329889 vai analogs);</t>
  </si>
  <si>
    <t>Pieaugušo izmērs, kabeļa garums ne mazāks par 3 m (Drager atsauces nr. 5204644 vai analogs);</t>
  </si>
  <si>
    <t>Pediatriskais izmērs, kabeļa garums ne mazāks par 1,5 m (Drager atsauces nr. 4329848 vai analogs);</t>
  </si>
  <si>
    <t>Pediatriskais izmērs, kabeļa garums ne mazāks par 3 m (Drager atsauces nr. 5204651 vai analogs).</t>
  </si>
  <si>
    <t>3.4</t>
  </si>
  <si>
    <t>3.4.1</t>
  </si>
  <si>
    <t>3.4.3.4</t>
  </si>
  <si>
    <t>3.4.2</t>
  </si>
  <si>
    <t>3.4.2.2</t>
  </si>
  <si>
    <t>3.4.2.3</t>
  </si>
  <si>
    <t>3.4.3</t>
  </si>
  <si>
    <t>3.4.3.2</t>
  </si>
  <si>
    <t>3.4.3.3</t>
  </si>
  <si>
    <t xml:space="preserve">Temperatūras sensora aizsardzība </t>
  </si>
  <si>
    <t>Saderīgi ar Drager rektālajiem temperatūras sensoriem</t>
  </si>
  <si>
    <t>Drager atsauces nr. 7014616 vai analogs</t>
  </si>
  <si>
    <t>Neinvazīvā spiediena savienošanas caurule Siemens un Draeger pacientu monitoriem</t>
  </si>
  <si>
    <t>Savienojama ar Drager Infinity pacientu monitoriem:</t>
  </si>
  <si>
    <t>Savienojama ar Drager jaundzimušo manžetēm, garums ne mazāks par 2 m ( Drager atsauces nr. 2870298 vai analogs).</t>
  </si>
  <si>
    <t>Savienojama ar Drager pieaugušo manžetēm, garums ne mazāks par  3,5 m ( Drager atsauces nr. MP00953 vai analogs);</t>
  </si>
  <si>
    <t>3.5</t>
  </si>
  <si>
    <t>3.5.1</t>
  </si>
  <si>
    <t>3.5.2</t>
  </si>
  <si>
    <t>3.6</t>
  </si>
  <si>
    <t>3.6.1</t>
  </si>
  <si>
    <t>3.6.2</t>
  </si>
  <si>
    <t>3.6.2.2</t>
  </si>
  <si>
    <t>3.6.3</t>
  </si>
  <si>
    <t>3.6.3.2</t>
  </si>
  <si>
    <t>Neinvazīvā spiediena mērīšanas manšetes Siemens un Draeger pacientu monitoriem</t>
  </si>
  <si>
    <t>Savienojama ar Drager MP00953 neinvazīvā spiediena mērīšanas cauruli</t>
  </si>
  <si>
    <t>Zīdaiņu (Drager atsauces nr. MP00911 vai analogs);</t>
  </si>
  <si>
    <t>Bērnu (Drager atsauces nr. MP00912 vai analogs);</t>
  </si>
  <si>
    <t>Mazā pieaugušo (Drager atsauces nr. MP00913 vai analogs);</t>
  </si>
  <si>
    <t>Pieaugušo (Drager atsauces nr. MP00915 vai analogs);</t>
  </si>
  <si>
    <t>Lielā pieaugušā (Drager atsauces nr. MP00918 vai analogs);</t>
  </si>
  <si>
    <t>Augšstilba (Drager atsauces nr. MP00921 vai analogs).</t>
  </si>
  <si>
    <t>Jaundzimušo neinvazīvā spiediena mērīšanas manšetes Siemens un Drager pacientu monitoriem</t>
  </si>
  <si>
    <t>Vienreiz lietojamas</t>
  </si>
  <si>
    <t>Savienojama ar Drager 2870298 neinvazīvā spiediena mērīšanas cauruli</t>
  </si>
  <si>
    <t>1. izmērs (Drager atsauces nr. 2870181 vai analogs);</t>
  </si>
  <si>
    <t>2. izmērs (Drager atsauces nr. 2870199 vai analogs);</t>
  </si>
  <si>
    <t>3. izmērs (Drager atsauces nr. 2870207 vai analogs);</t>
  </si>
  <si>
    <t>4. izmērs (Drager atsauces nr. 2870215 vai analogs);</t>
  </si>
  <si>
    <t>5. izmērs (Drager atsauces nr. 2870173 vai analogs).</t>
  </si>
  <si>
    <t>3.7</t>
  </si>
  <si>
    <t>3.7.1</t>
  </si>
  <si>
    <t>3.7.2</t>
  </si>
  <si>
    <t>3.7.3.2</t>
  </si>
  <si>
    <t>3.7.3.3</t>
  </si>
  <si>
    <t>3.7.3.4</t>
  </si>
  <si>
    <t>3.7.3.5</t>
  </si>
  <si>
    <t>3.7.3</t>
  </si>
  <si>
    <t>3.7.3.6</t>
  </si>
  <si>
    <t>3.8</t>
  </si>
  <si>
    <t>3.8.1</t>
  </si>
  <si>
    <t>3.8.2</t>
  </si>
  <si>
    <t>3.8.2.2</t>
  </si>
  <si>
    <t>3.8.2.3</t>
  </si>
  <si>
    <t>3.8.2.4</t>
  </si>
  <si>
    <t>3.8.3</t>
  </si>
  <si>
    <t>3.8.3.2</t>
  </si>
  <si>
    <t>3.8.3.3</t>
  </si>
  <si>
    <t>3.8.3.4</t>
  </si>
  <si>
    <t>3.8.3.5</t>
  </si>
  <si>
    <t>Pulsa oksimetrijas savienojošie kabeļi Siemens pacientu monitoriem</t>
  </si>
  <si>
    <t xml:space="preserve">Daudzreiz lietojami </t>
  </si>
  <si>
    <t>Kalpo kā pāreja pulsa oksimetrijas sensoriem ar 9 adatu konektoru;</t>
  </si>
  <si>
    <t>Ar izolāciju</t>
  </si>
  <si>
    <t>Garums ne mazāks par 1 m ( Drager atsauces nr. 3368433 vai analogs);</t>
  </si>
  <si>
    <t>Garums ne mazāks par 2 m (Drager atsauces nr. 3375834 vai analogs).</t>
  </si>
  <si>
    <t>3.9</t>
  </si>
  <si>
    <t>3.9.1</t>
  </si>
  <si>
    <t>3.9.2</t>
  </si>
  <si>
    <t>3.9.2.2</t>
  </si>
  <si>
    <t>3.9.2.3</t>
  </si>
  <si>
    <t>3.9.2.4</t>
  </si>
  <si>
    <t>3.9.3</t>
  </si>
  <si>
    <t>3.9.3.2</t>
  </si>
  <si>
    <t>Savienojami ar lietošanā esošajiem siemens multimed 5 kabeļiem</t>
  </si>
  <si>
    <t>Invazīvā spiediena mērīšanas nodrošināšana</t>
  </si>
  <si>
    <t>Invazīvā spiediena Y-tipa savienotājkabelis Siemens un Drager pacientu monitoriem</t>
  </si>
  <si>
    <t>7 adatu konektors (Drager atsauces nr. 5592147 vai analogs);</t>
  </si>
  <si>
    <t>Y-tipa adaptera kabelis</t>
  </si>
  <si>
    <t>10 adatu konektors (Drager atsauces nr. 5731281 vai analogs);</t>
  </si>
  <si>
    <t>Savienojams ar Drager Gamma/Gamma XL un Vista XL pacientu monitoriem:</t>
  </si>
  <si>
    <t>Invazīvā spiediena adaptera kabelis Siemens un Drager pacientu monitoriem</t>
  </si>
  <si>
    <t>Pāreja no 10 uz 7 adatu konektoru</t>
  </si>
  <si>
    <t>Drager atsauces nr. 3368383 vai analogs</t>
  </si>
  <si>
    <t>3.10</t>
  </si>
  <si>
    <t>3.10.1</t>
  </si>
  <si>
    <t>3.10.2</t>
  </si>
  <si>
    <t>3.10.2.2</t>
  </si>
  <si>
    <t>3.10.3</t>
  </si>
  <si>
    <t>3.10.3.2</t>
  </si>
  <si>
    <t>3.11</t>
  </si>
  <si>
    <t>3.11.1</t>
  </si>
  <si>
    <t>3.11.2</t>
  </si>
  <si>
    <t>3.11.2.2</t>
  </si>
  <si>
    <t>3.11.2.3</t>
  </si>
  <si>
    <t>Invazīvā spiediena savienotājkabelis Drager pacientu monitoriem</t>
  </si>
  <si>
    <t>Savienojams ar Combitrans asinsspiediena pārveidotājiem</t>
  </si>
  <si>
    <t>3.12</t>
  </si>
  <si>
    <t>3.12.1</t>
  </si>
  <si>
    <t>3.12.2</t>
  </si>
  <si>
    <t>3.12.2.2</t>
  </si>
  <si>
    <t>3.12.3</t>
  </si>
  <si>
    <t>3.12.3.2</t>
  </si>
  <si>
    <t>Savienojams ar Drager Infinity Delta, Gamma, Gamma XL pacientu monitoriem (Drager atsauces nr. 5212643 vai analogs)</t>
  </si>
  <si>
    <t>Savienojams ar Drager Infinity Kappa un SC8000 pacientu monitoriem (Drager atsauces nr. 5203252 vai analogs)</t>
  </si>
  <si>
    <t>Papildbloku komunikāciju kabelis Drager pacientu monitoriem</t>
  </si>
  <si>
    <t>Vitālo parametru monitorēšanas nodrošināšana</t>
  </si>
  <si>
    <r>
      <t xml:space="preserve">Garums ne mazāks par 3 m (Drager atsauces nr. </t>
    </r>
    <r>
      <rPr>
        <sz val="10"/>
        <color rgb="FF000000"/>
        <rFont val="Times New Roman"/>
        <family val="1"/>
        <charset val="186"/>
      </rPr>
      <t>3368425 vai analogs)</t>
    </r>
  </si>
  <si>
    <r>
      <t xml:space="preserve">Garums ne mazāks par 5 m (Drager atsauces nr. </t>
    </r>
    <r>
      <rPr>
        <sz val="10"/>
        <color rgb="FF000000"/>
        <rFont val="Times New Roman"/>
        <family val="1"/>
        <charset val="186"/>
      </rPr>
      <t>5195198 vai analogs)</t>
    </r>
  </si>
  <si>
    <t>Drager pacientu monitoru darbības nodrošināšana</t>
  </si>
  <si>
    <t>Svina skābes akumulators, saderīgs ar Drager Gamma/Gamma XL un Kappa XLT pacientu monitoriem (Drager atsauces nr. 5947697 vai analogs)</t>
  </si>
  <si>
    <t>Litija jonu akumulators, saderīgs ar Infinity Gamma/Gamma XL pacientu monitoriem (Drager atsauces nr. 5732354 vai analogs)</t>
  </si>
  <si>
    <t>Elektrokardiogrammas kabelis Cardiocap S/5 pacientu monitoriem</t>
  </si>
  <si>
    <t>Savienojams ar Cardiocap S/5 pacientu monitoriem</t>
  </si>
  <si>
    <t>5.1</t>
  </si>
  <si>
    <t>5.1.1</t>
  </si>
  <si>
    <t>5.1.2</t>
  </si>
  <si>
    <t>5.1.3</t>
  </si>
  <si>
    <t>5.1.3.2</t>
  </si>
  <si>
    <r>
      <t xml:space="preserve">3 novadījumi (GE atsauces nr. </t>
    </r>
    <r>
      <rPr>
        <sz val="10"/>
        <color rgb="FF20231E"/>
        <rFont val="Times New Roman"/>
        <family val="1"/>
        <charset val="186"/>
      </rPr>
      <t>545300 vai analogs)</t>
    </r>
  </si>
  <si>
    <r>
      <t xml:space="preserve">5 novadījumi (GE atsauces nr. </t>
    </r>
    <r>
      <rPr>
        <sz val="10"/>
        <color rgb="FF20231E"/>
        <rFont val="Times New Roman"/>
        <family val="1"/>
        <charset val="186"/>
      </rPr>
      <t>545301 vai analogs)</t>
    </r>
  </si>
  <si>
    <t>Elektrokardiogrammas novadījumu kabelis Cardiocap S/5 pacientu monitoriem</t>
  </si>
  <si>
    <t>Satvērējtipa konektors</t>
  </si>
  <si>
    <t>Garums ne mazāks par 1,5 m</t>
  </si>
  <si>
    <r>
      <t xml:space="preserve">3 novadījumi, savienojams ar GE 545300 EKG kabeli (GE atsauces nr. </t>
    </r>
    <r>
      <rPr>
        <sz val="10"/>
        <color rgb="FF20231E"/>
        <rFont val="Times New Roman"/>
        <family val="1"/>
        <charset val="186"/>
      </rPr>
      <t>8001960 vai analogs)</t>
    </r>
  </si>
  <si>
    <r>
      <t xml:space="preserve">5 novadījumi, savienojams ar GE 545301 EKG kabeli (GE atsauces nr. </t>
    </r>
    <r>
      <rPr>
        <sz val="10"/>
        <color rgb="FF20231E"/>
        <rFont val="Times New Roman"/>
        <family val="1"/>
        <charset val="186"/>
      </rPr>
      <t>8001961 vai analogs)</t>
    </r>
  </si>
  <si>
    <t>Elektrokardiogrammas kabelis Cardiocap S/5 MRI pacientu monitoriem pielietošanai MRI vidē</t>
  </si>
  <si>
    <t>3 novadījumi</t>
  </si>
  <si>
    <t>Var lietot MRI vidē</t>
  </si>
  <si>
    <t>Garums ne mazāks par 6 m</t>
  </si>
  <si>
    <t>GE atsauces nr.  897987 vai analogs</t>
  </si>
  <si>
    <t>Entropijas sensora kabelis Cardiocap S/5 pacientu monitoriem</t>
  </si>
  <si>
    <t>Nodrošina EEG un FEMG signālu vadīšanu</t>
  </si>
  <si>
    <t xml:space="preserve">Daudzreiz lietojams </t>
  </si>
  <si>
    <t>Entropijas sensors Cardiocap S/5 pacientu monitoriem</t>
  </si>
  <si>
    <t>Pieaugušo izmērs</t>
  </si>
  <si>
    <t xml:space="preserve">Vienreiz lietojams </t>
  </si>
  <si>
    <t>Savienojams ar ENT-3 (GE atsauces nr. 8002964) entropijas sensora kabeli</t>
  </si>
  <si>
    <t>GE atsauces nr. 8002858 vai analogs</t>
  </si>
  <si>
    <t>NMT sensora kabelis Cardiocap S/5 pacientu monitoriem</t>
  </si>
  <si>
    <t>Nodrošina periferālo nervu stimulāciju un neiromuskulārā bloka līmeņa noteikšanu</t>
  </si>
  <si>
    <t>Savienojams ar Cardiocap S/5 M-NMT moduli</t>
  </si>
  <si>
    <t>Savienojams ar M-NMT Mechanosensoru</t>
  </si>
  <si>
    <t>GE atsauces nr. 888414 vai analogs</t>
  </si>
  <si>
    <t>M-NMT Mechanosensors Cardiocap S/5 pacientu monitoriem</t>
  </si>
  <si>
    <t>Nodrošina neiromuskulārā bloka līmeņa noteikšanu</t>
  </si>
  <si>
    <t>Savienojams ar M-NMT sensora kabeli GE 888414</t>
  </si>
  <si>
    <t>GE atsauces nr. 888418 vai analogs</t>
  </si>
  <si>
    <t>Pulsa oksimetrijas savienojošais kabelis Cardiocap S/5 pacientu monitoriem</t>
  </si>
  <si>
    <t>GE atsauces nr. OXY-C3 vai analogs</t>
  </si>
  <si>
    <t>Ādas temperatūras sensors Cardiocap S/5 pacientu monitoriem</t>
  </si>
  <si>
    <t>Ādas virsmas temperatūras mērīšanas nodrošināšana</t>
  </si>
  <si>
    <t>Invazīvais temperatūras sensors Cardiocap S/5 pacientu monitoriem</t>
  </si>
  <si>
    <t>Temperatūras mērīšanas nodrošināšana</t>
  </si>
  <si>
    <t xml:space="preserve">Invazīvā spiediena savienotājkabelis Cardiocap S/5 pacientu monitoriem </t>
  </si>
  <si>
    <t>Savienojams ar vienreiz lietojamiem Combitrans invazīvā spiediena pārveidotājiem</t>
  </si>
  <si>
    <t>Neinvazīvā spiediena savienošanas caurule Cardiocap S/5 pacientu monitoriem</t>
  </si>
  <si>
    <t>Savienojama ar Cardiocap S/5 pacientu monitoriem</t>
  </si>
  <si>
    <t>Neinvazīvā spiediena mērīšanas manšetes Cardiocap S/5 pacientu monitoriem</t>
  </si>
  <si>
    <t>Komplektā iekļauta manšete ar divām caurulēm un attiecīgā monitora neinvazīvā spiediena mērīšanas caurules konektoru;</t>
  </si>
  <si>
    <r>
      <t xml:space="preserve">Bērnu (GE atsauces nr. </t>
    </r>
    <r>
      <rPr>
        <sz val="10"/>
        <color rgb="FF20231E"/>
        <rFont val="Times New Roman"/>
        <family val="1"/>
        <charset val="186"/>
      </rPr>
      <t>2751E vai analogs)</t>
    </r>
  </si>
  <si>
    <r>
      <t xml:space="preserve">Mazā pieaugušā (GE atsauces nr. </t>
    </r>
    <r>
      <rPr>
        <sz val="10"/>
        <color rgb="FF20231E"/>
        <rFont val="Times New Roman"/>
        <family val="1"/>
        <charset val="186"/>
      </rPr>
      <t>2752E vai analogs)</t>
    </r>
  </si>
  <si>
    <r>
      <t xml:space="preserve">Pieaugušo (GE atsauces nr. </t>
    </r>
    <r>
      <rPr>
        <sz val="10"/>
        <color rgb="FF20231E"/>
        <rFont val="Times New Roman"/>
        <family val="1"/>
        <charset val="186"/>
      </rPr>
      <t>2753E vai analogs)</t>
    </r>
  </si>
  <si>
    <r>
      <t xml:space="preserve">Lielā pieaugušā (GE atsauces nr. </t>
    </r>
    <r>
      <rPr>
        <sz val="10"/>
        <color rgb="FF20231E"/>
        <rFont val="Times New Roman"/>
        <family val="1"/>
        <charset val="186"/>
      </rPr>
      <t>2754E vai analogs)</t>
    </r>
  </si>
  <si>
    <t>Elektrokardiogrammas kabelis Goldway G30 pacientu monitoriem</t>
  </si>
  <si>
    <t>Savienojams ar Goldway G30 pacientu monitoriem</t>
  </si>
  <si>
    <t>Elektrokardiogrammas novadījumu kabelis Goldway G30  pacientu monitoriem</t>
  </si>
  <si>
    <t>Savienojams ar elektrokardiogrammas kabeli</t>
  </si>
  <si>
    <t>Klipša tipa konektors</t>
  </si>
  <si>
    <t>Ādas temperatūras sensors Goldway G30 pacientu monitoriem</t>
  </si>
  <si>
    <t>Neinvazīvā spiediena savienojošā caurule Goldway G30 pacientu monitoriem</t>
  </si>
  <si>
    <t>Savienojama ar Goldway G30 pacientu monitoriem</t>
  </si>
  <si>
    <t>Savienojama ar visu izmēru daudzreiz lietojamām manšetēm</t>
  </si>
  <si>
    <t>Neinvazīvā spiediena mērīšanas manšetes Goldway G30 pacientu monitoriem</t>
  </si>
  <si>
    <t>Savienojama ar Goldway neinvazīvā spiediena mērīšanas cauruli;</t>
  </si>
  <si>
    <t>6.1</t>
  </si>
  <si>
    <t>6.1.1</t>
  </si>
  <si>
    <t>6.1.2</t>
  </si>
  <si>
    <t>6.1.2.1</t>
  </si>
  <si>
    <t>6.1.2.2</t>
  </si>
  <si>
    <t>6.1.2.3</t>
  </si>
  <si>
    <t>6.1.3</t>
  </si>
  <si>
    <t>6.1.3.1</t>
  </si>
  <si>
    <t>6.1.3.2</t>
  </si>
  <si>
    <t>Elektrokardiogrammas kabelis Mindray PM 8000 pacientu monitoriem</t>
  </si>
  <si>
    <t>Savienojams ar Mindray PM 8000 pacientu monitoriem</t>
  </si>
  <si>
    <t>Elektrokardiogrammas novadījumu kabelis Mindray PM 8000 pacientu monitoriem</t>
  </si>
  <si>
    <t>Pulsa oksimetrijas sensors Mindray PM 8000 pacientu monitoriem</t>
  </si>
  <si>
    <t xml:space="preserve">Pieaugušo pirksta klipša sensors </t>
  </si>
  <si>
    <t xml:space="preserve">Auss klipša sensors </t>
  </si>
  <si>
    <t>Neinvazīvā spiediena savienojošā caurule Mindray PM 8000 pacientu monitoriem</t>
  </si>
  <si>
    <t>Savienojama ar Mindray PM 8000 pacientu monitoriem</t>
  </si>
  <si>
    <t>Neinvazīvā spiediena mērīšanas manšetes Mindray PM 8000 pacientu monitoriem</t>
  </si>
  <si>
    <t>Elektrokardiogrammas kabelis Nihon Kohden pacientu monitoriem</t>
  </si>
  <si>
    <t>Nodrošina EKG signāla vadīšanu;</t>
  </si>
  <si>
    <t>Garums ne mazāks kā 3 m;</t>
  </si>
  <si>
    <t>Nihon Kohden atsauces nr. K922 vai analogs.</t>
  </si>
  <si>
    <t>7.1</t>
  </si>
  <si>
    <t>7.1.1</t>
  </si>
  <si>
    <t>7.1.2</t>
  </si>
  <si>
    <t>7.1.2.1</t>
  </si>
  <si>
    <t>7.1.2.2</t>
  </si>
  <si>
    <t>7.1.2.3</t>
  </si>
  <si>
    <t>Elektrokardiogrammas novadījumu kabelis Nihon Kohden pacientu monitoriem</t>
  </si>
  <si>
    <t>3 novadījumi, satvērējtipa konektors (Nihon Kohden atsauces nr. K911 vai analogs);</t>
  </si>
  <si>
    <t>3 novadījumi, klipša tipa konektors (Nihon Kohden atsauces nr. K910A vai analogs);</t>
  </si>
  <si>
    <t>6 novadījumi, satvērējtipa konektors (Nihon Kohden atsauces nr. K912 vai analogs);</t>
  </si>
  <si>
    <t>6 novadījumi, klipša tipa konektors (Nihon Kohden atsauces nr. K915 vai analogs).</t>
  </si>
  <si>
    <t>Pulsa oksimetrijas savienojošais kabelis Nihon Kohden pacientu monitoriem</t>
  </si>
  <si>
    <t>Savienojams ar Nihon Kohden BSM-2300 sērijas pacientu monitoriem</t>
  </si>
  <si>
    <t>Nihon Kohden atsauces nr. K931 vai analogs</t>
  </si>
  <si>
    <t>Pulsa oksimetrijas sensors Nihon Kohden pacientu monitoriem</t>
  </si>
  <si>
    <t>Savienojams ar Nihon Kohden K931 pulsa oksimetrijas savienojošo kabeli</t>
  </si>
  <si>
    <t>Bērnu pirksta klipša sensors (Nihon Kohden atsauces nr. P224A vai analogs)</t>
  </si>
  <si>
    <t>Pieaugušo pirksta klipša sensors (Nihon Kohden atsauces nr. P225F vai analogs)</t>
  </si>
  <si>
    <t>Bērnu un pieaugušo Y tipa sensors (Nihon Kohden atsauces nr. P225G vai analogs)</t>
  </si>
  <si>
    <t>Temperatūras sensora savienojošais kabelis Nihon Kohden pacientu monitoriem</t>
  </si>
  <si>
    <t>Pacienta temperatūras mērīšanas nodrošināšana</t>
  </si>
  <si>
    <t xml:space="preserve">Savienojams ar Nihon Kohden BSM-2300 sērijas pacientu monitoriem </t>
  </si>
  <si>
    <t>Savienojams ar Nihon Kohden temperatūras sensoriem</t>
  </si>
  <si>
    <t>Garums ne mazāks par 0,2 m</t>
  </si>
  <si>
    <t>Nihon Kohden atsauces nr. K961 vai analogs</t>
  </si>
  <si>
    <t>Temperatūras sensors Nihon Kohden pacientu monitoriem</t>
  </si>
  <si>
    <t>Savienojams ar Nihon Kohden K961 temperatūras savienojošo kabeli</t>
  </si>
  <si>
    <t>Ādas virsmas temperatūras sensors (Nihon Kohden atsauces nr. NKD-P242A vai analogs)</t>
  </si>
  <si>
    <t xml:space="preserve">Temperatūras sensora aizsargapvalki </t>
  </si>
  <si>
    <t>Pacienta temperatūras sensora aizsardzība</t>
  </si>
  <si>
    <t>Neinvazīvā spiediena savienojošā caurule Nihon Kohden pacientu monitoriem</t>
  </si>
  <si>
    <t>Savienojama ar Nihon Kohden BSM-2300 sērijas pacientu monitoriem</t>
  </si>
  <si>
    <t>Garums ne  mazāks kā 3 m</t>
  </si>
  <si>
    <r>
      <t>Bayonet</t>
    </r>
    <r>
      <rPr>
        <sz val="10"/>
        <color theme="1"/>
        <rFont val="Times New Roman"/>
        <family val="1"/>
        <charset val="186"/>
      </rPr>
      <t xml:space="preserve"> tipa konektors</t>
    </r>
  </si>
  <si>
    <t>Neinvazīvā spiediena mērīšanas manšetes Nihon Kohden pacientu monitoriem</t>
  </si>
  <si>
    <t>Savienojama ar Nihon Kohden S902 neinvazīvā spiediena mērīšanas cauruli;</t>
  </si>
  <si>
    <r>
      <t>Bayonet</t>
    </r>
    <r>
      <rPr>
        <sz val="10"/>
        <color theme="1"/>
        <rFont val="Times New Roman"/>
        <family val="1"/>
        <charset val="186"/>
      </rPr>
      <t xml:space="preserve"> tipa konektors;</t>
    </r>
  </si>
  <si>
    <t>Garums ne mazāks kā 2,5 m</t>
  </si>
  <si>
    <t>Hemodinamiskā monitora darbības nodrošināšana</t>
  </si>
  <si>
    <t>Saderīgs ar PICCO 2 hemodinamikas monitoru;</t>
  </si>
  <si>
    <t>Injekcijas sensora kabelis PICCO2 hemodinamikas monitoram</t>
  </si>
  <si>
    <t>Pulsion atsauces nr. PC80109 vai analogs</t>
  </si>
  <si>
    <t>Arteriālais konektorkabelis PICCO2 hemodinamikas monitoram</t>
  </si>
  <si>
    <t>PICCO katetra temperatūras sensora savienošana ar monitoru</t>
  </si>
  <si>
    <t>Saderīgs ar PICCO2 hemodinamikas monitoru;</t>
  </si>
  <si>
    <t>Pulsion atsauces nr. PC80150 vai analogs.</t>
  </si>
  <si>
    <t>Spiediena savienotājkabelis PICCO2 hemodinamikas monitoram</t>
  </si>
  <si>
    <t>Spiediena sensora savienošana ar monitoru;</t>
  </si>
  <si>
    <t>Pulsion atsauces nr. PMK-206 vai analogs.</t>
  </si>
  <si>
    <t>Spiediena izejas adapteris PICCO2 hemodinamikas monitoram</t>
  </si>
  <si>
    <t>Arteriālā spiediena signāla raidīšana uz pacientu monitoru;</t>
  </si>
  <si>
    <t>Pulsion atsauces nr. PC85200 vai analogs.</t>
  </si>
  <si>
    <t xml:space="preserve">Konektori neinvazīvā spiediena manšetēm </t>
  </si>
  <si>
    <t>1.19</t>
  </si>
  <si>
    <t>1.19.1</t>
  </si>
  <si>
    <t>1.19.2</t>
  </si>
  <si>
    <t>1.19.2.1</t>
  </si>
  <si>
    <t>1.19.2.2</t>
  </si>
  <si>
    <t>1.20</t>
  </si>
  <si>
    <t>1.20.1</t>
  </si>
  <si>
    <t>1.20.2</t>
  </si>
  <si>
    <t>1.20.2.1</t>
  </si>
  <si>
    <t>1.20.2.2</t>
  </si>
  <si>
    <t>1.20.2.3</t>
  </si>
  <si>
    <t>1.21</t>
  </si>
  <si>
    <t>1.21.1</t>
  </si>
  <si>
    <t>1.21.2</t>
  </si>
  <si>
    <t>1.21.2.1</t>
  </si>
  <si>
    <t>1.21.2.2</t>
  </si>
  <si>
    <t>1.21.2.3</t>
  </si>
  <si>
    <t>1.21.3.1</t>
  </si>
  <si>
    <t>1.21.1.1</t>
  </si>
  <si>
    <t>1.20.1.1</t>
  </si>
  <si>
    <t>1.19.1.1</t>
  </si>
  <si>
    <t>1.22</t>
  </si>
  <si>
    <t>1.22.1</t>
  </si>
  <si>
    <t>1.22.2</t>
  </si>
  <si>
    <t>1.22.2.1</t>
  </si>
  <si>
    <t>1.22.2.2</t>
  </si>
  <si>
    <t>1.22.2.3</t>
  </si>
  <si>
    <t>1.22.3</t>
  </si>
  <si>
    <t>1.22.3.1</t>
  </si>
  <si>
    <t>1.22.3.2</t>
  </si>
  <si>
    <t>1.22.1.1</t>
  </si>
  <si>
    <t>1.2.1.1</t>
  </si>
  <si>
    <t>1.3.1.1</t>
  </si>
  <si>
    <t>1.4.1.1</t>
  </si>
  <si>
    <t>1.5.1.1</t>
  </si>
  <si>
    <t>1.6.1.1</t>
  </si>
  <si>
    <t>1.7.1.1</t>
  </si>
  <si>
    <t>1.8.1.1</t>
  </si>
  <si>
    <t>1.9.1.1</t>
  </si>
  <si>
    <t>1.10.1.1</t>
  </si>
  <si>
    <t>1.11.1.1</t>
  </si>
  <si>
    <t>1.12.1.1</t>
  </si>
  <si>
    <t>1.13.1.1</t>
  </si>
  <si>
    <t>1.14.1.1</t>
  </si>
  <si>
    <t>1.15.1.1</t>
  </si>
  <si>
    <t>1.16.1.1</t>
  </si>
  <si>
    <t>1.17.1.1</t>
  </si>
  <si>
    <t>1.18.1.1</t>
  </si>
  <si>
    <t>2.2.2.1</t>
  </si>
  <si>
    <t>2.3.1.1</t>
  </si>
  <si>
    <t>2.2.1</t>
  </si>
  <si>
    <t>2.2.1.1</t>
  </si>
  <si>
    <t>2.1.1.1</t>
  </si>
  <si>
    <t>2.3.2.1</t>
  </si>
  <si>
    <t>3.3.2.1</t>
  </si>
  <si>
    <t>3.3.1.1</t>
  </si>
  <si>
    <t>3.1.2.1</t>
  </si>
  <si>
    <t>3.1.1.1</t>
  </si>
  <si>
    <t>3.2.1.1</t>
  </si>
  <si>
    <t>3.2.2.1</t>
  </si>
  <si>
    <t>3.2.2.2</t>
  </si>
  <si>
    <t>3.2.2.3</t>
  </si>
  <si>
    <t>3.2.2.4</t>
  </si>
  <si>
    <t>3.2.3.1</t>
  </si>
  <si>
    <t>3.3.3.1</t>
  </si>
  <si>
    <t>3.4.1.1</t>
  </si>
  <si>
    <t>3.4.2.1</t>
  </si>
  <si>
    <t>3.4.3.1</t>
  </si>
  <si>
    <t>3.5.1.1</t>
  </si>
  <si>
    <t>3.5.2.1</t>
  </si>
  <si>
    <t>3.5.2.2</t>
  </si>
  <si>
    <t>3.5.2.3</t>
  </si>
  <si>
    <t>Materiāls: lateks</t>
  </si>
  <si>
    <t>3.6.2.1</t>
  </si>
  <si>
    <t>3.6.3.1</t>
  </si>
  <si>
    <t>3.6.1.1</t>
  </si>
  <si>
    <t>3.7.1.1</t>
  </si>
  <si>
    <t>3.7.2.1</t>
  </si>
  <si>
    <t>3.7.2.2</t>
  </si>
  <si>
    <t>3.7.2.3</t>
  </si>
  <si>
    <t>3.7.2.4</t>
  </si>
  <si>
    <t>3.7.2.5</t>
  </si>
  <si>
    <t>3.7.3.1</t>
  </si>
  <si>
    <t>3.8.1.1</t>
  </si>
  <si>
    <t>3.8.2.1</t>
  </si>
  <si>
    <t>3.8.3.1</t>
  </si>
  <si>
    <t>3.9.1.1</t>
  </si>
  <si>
    <t>3.9.2.1</t>
  </si>
  <si>
    <t>3.9.3.1</t>
  </si>
  <si>
    <t>3.10.1.1</t>
  </si>
  <si>
    <t>3.10.2.1</t>
  </si>
  <si>
    <t>3.10.3.1</t>
  </si>
  <si>
    <t>3.11.1.1</t>
  </si>
  <si>
    <t>3.11.2.1</t>
  </si>
  <si>
    <t>3.11.2.4</t>
  </si>
  <si>
    <t>3.12.2.1</t>
  </si>
  <si>
    <t>3.12.1.1</t>
  </si>
  <si>
    <t>3.12.3.1</t>
  </si>
  <si>
    <t>3.13.1</t>
  </si>
  <si>
    <t>3.13.1.1</t>
  </si>
  <si>
    <t>3.13</t>
  </si>
  <si>
    <t>3.13.2</t>
  </si>
  <si>
    <t>3.13.2.1</t>
  </si>
  <si>
    <t>3.13.3</t>
  </si>
  <si>
    <t>3.13.3.1</t>
  </si>
  <si>
    <t>3.13.3.2</t>
  </si>
  <si>
    <t>3.14.1</t>
  </si>
  <si>
    <t>3.14.1.1</t>
  </si>
  <si>
    <t>3.14.2</t>
  </si>
  <si>
    <t>3.14.3.1</t>
  </si>
  <si>
    <t>3.14.3</t>
  </si>
  <si>
    <t>3.14.3.2</t>
  </si>
  <si>
    <t>3.14</t>
  </si>
  <si>
    <t>3.14.3.3</t>
  </si>
  <si>
    <t>Svina skābes akumulators, saderīgs ar Infinity Delta/Delta XL pacientu monitoriem (Drager atsauces nr.5592097 vai analogs)</t>
  </si>
  <si>
    <t>Akumulatori Drager pacientu monitoriem</t>
  </si>
  <si>
    <t>Akumulatori paredzēti Drager pacientu monitoriem</t>
  </si>
  <si>
    <t>Saderīgs ar Multimed 5 novadījumu kabeļiem;</t>
  </si>
  <si>
    <t>7 adatu konektors</t>
  </si>
  <si>
    <t>3.3.2.3</t>
  </si>
  <si>
    <t xml:space="preserve">Temperatūras sensoru aizsargapvalki </t>
  </si>
  <si>
    <t>Garums ne mazāks par 2,5 m (Drager atsauces nr. 3368391 vai analogs.)</t>
  </si>
  <si>
    <t>Garums ne mazāks par 1,5 m (Drager atsauces nr. 5950196 vai analogs.)</t>
  </si>
  <si>
    <t>Pulss oksimetrijas sensors</t>
  </si>
  <si>
    <t>Pirksta sensors</t>
  </si>
  <si>
    <t>Drager atsauces nr. MS13235 vai analogs</t>
  </si>
  <si>
    <t>4.2.1</t>
  </si>
  <si>
    <t>4.2.2</t>
  </si>
  <si>
    <t>4.2.3</t>
  </si>
  <si>
    <t>4.2</t>
  </si>
  <si>
    <t>5.1.1.1</t>
  </si>
  <si>
    <t>5.1.2.1</t>
  </si>
  <si>
    <t>5.1.2.2</t>
  </si>
  <si>
    <t>5.1.2.3</t>
  </si>
  <si>
    <t>5.2.1</t>
  </si>
  <si>
    <t>5.2.1.1</t>
  </si>
  <si>
    <t>5.2.2</t>
  </si>
  <si>
    <t>5.2.2.1</t>
  </si>
  <si>
    <t>5.2.2.2</t>
  </si>
  <si>
    <t>5.2.2.3</t>
  </si>
  <si>
    <t>5.2.3</t>
  </si>
  <si>
    <t>5.2.3.2</t>
  </si>
  <si>
    <t>5.2.3.1</t>
  </si>
  <si>
    <t>5.2</t>
  </si>
  <si>
    <t>5.1.3.1</t>
  </si>
  <si>
    <t>5.3.2.1</t>
  </si>
  <si>
    <t>5.3.2.2</t>
  </si>
  <si>
    <t>5.3.2.3</t>
  </si>
  <si>
    <t>5.3.2.4</t>
  </si>
  <si>
    <t>5.3.2.5</t>
  </si>
  <si>
    <t>5.3.2.6</t>
  </si>
  <si>
    <t>5.3</t>
  </si>
  <si>
    <t>5.3.1</t>
  </si>
  <si>
    <t>5.3.1.1</t>
  </si>
  <si>
    <t>5.3.2</t>
  </si>
  <si>
    <t>5.4</t>
  </si>
  <si>
    <t>5.4.1</t>
  </si>
  <si>
    <t>5.4.1.1</t>
  </si>
  <si>
    <t>5.4.2</t>
  </si>
  <si>
    <t>5.4.2.1</t>
  </si>
  <si>
    <t>5.4.2.2</t>
  </si>
  <si>
    <t>5.4.2.3</t>
  </si>
  <si>
    <t>5.4.2.4</t>
  </si>
  <si>
    <t>5.4.2.5</t>
  </si>
  <si>
    <t>5.5</t>
  </si>
  <si>
    <t>5.5.1.1</t>
  </si>
  <si>
    <t>5.5.1</t>
  </si>
  <si>
    <t>5.5.2.1</t>
  </si>
  <si>
    <t>5.5.2.2</t>
  </si>
  <si>
    <t>5.5.2.3</t>
  </si>
  <si>
    <t>5.5.2.4</t>
  </si>
  <si>
    <t>Garums vismaz 3 m</t>
  </si>
  <si>
    <t>Autoklāvējams</t>
  </si>
  <si>
    <t xml:space="preserve">Autoklāvējams </t>
  </si>
  <si>
    <t>5.6.1</t>
  </si>
  <si>
    <t>5.6.1.1</t>
  </si>
  <si>
    <t>5.6.2</t>
  </si>
  <si>
    <t>5.6.2.1</t>
  </si>
  <si>
    <t>5.6.2.2</t>
  </si>
  <si>
    <t>5.6.2.3</t>
  </si>
  <si>
    <t>5.6.2.4</t>
  </si>
  <si>
    <t>5.6.2.5</t>
  </si>
  <si>
    <t>5.6</t>
  </si>
  <si>
    <t>5.7.1</t>
  </si>
  <si>
    <t>5.7.1.1</t>
  </si>
  <si>
    <t>5.7.2</t>
  </si>
  <si>
    <t>5.7.2.1</t>
  </si>
  <si>
    <t>5.7.2.2</t>
  </si>
  <si>
    <t>5.7.2.3</t>
  </si>
  <si>
    <t>5.7.2.4</t>
  </si>
  <si>
    <t>5.7</t>
  </si>
  <si>
    <t>5.8.1</t>
  </si>
  <si>
    <t>5.8.1.1</t>
  </si>
  <si>
    <t>5.8.2</t>
  </si>
  <si>
    <t>5.8.2.1</t>
  </si>
  <si>
    <t>5.8.2.2</t>
  </si>
  <si>
    <t>5.8.2.3</t>
  </si>
  <si>
    <t>5.8.2.4</t>
  </si>
  <si>
    <t>5.8</t>
  </si>
  <si>
    <t>5.9.1</t>
  </si>
  <si>
    <t>5.9.1.1</t>
  </si>
  <si>
    <t>5.9.2</t>
  </si>
  <si>
    <t>5.9.2.1</t>
  </si>
  <si>
    <t>5.9.2.2</t>
  </si>
  <si>
    <t>5.9.2.3</t>
  </si>
  <si>
    <t>5.9</t>
  </si>
  <si>
    <t>5.10.1</t>
  </si>
  <si>
    <t>5.10.1.1</t>
  </si>
  <si>
    <t>5.10.2</t>
  </si>
  <si>
    <t>5.10.2.1</t>
  </si>
  <si>
    <t>5.10.2.2</t>
  </si>
  <si>
    <t>5.10.2.3</t>
  </si>
  <si>
    <t>5.10.3</t>
  </si>
  <si>
    <t>5.10.3.1</t>
  </si>
  <si>
    <t>5.10.3.2</t>
  </si>
  <si>
    <t>5.10</t>
  </si>
  <si>
    <t>5.11.1</t>
  </si>
  <si>
    <t>5.11.1.1</t>
  </si>
  <si>
    <t>5.11.2</t>
  </si>
  <si>
    <t>5.11.2.1</t>
  </si>
  <si>
    <t>5.11.2.2</t>
  </si>
  <si>
    <t>5.11.2.3</t>
  </si>
  <si>
    <t>5.11</t>
  </si>
  <si>
    <t>5.12</t>
  </si>
  <si>
    <t>5.13.1</t>
  </si>
  <si>
    <t>5.13.1.1</t>
  </si>
  <si>
    <t>5.13.2</t>
  </si>
  <si>
    <t>5.13.2.1</t>
  </si>
  <si>
    <t>5.13.2.2</t>
  </si>
  <si>
    <t>5.13.2.3</t>
  </si>
  <si>
    <t>5.13.2.4</t>
  </si>
  <si>
    <t>5.13.2.5</t>
  </si>
  <si>
    <t>5.13.2.6</t>
  </si>
  <si>
    <t>5.13.3</t>
  </si>
  <si>
    <t>5.13.3.2</t>
  </si>
  <si>
    <t>5.13.3.3</t>
  </si>
  <si>
    <t>5.13.3.4</t>
  </si>
  <si>
    <t>5.13.3.5</t>
  </si>
  <si>
    <t>5.13</t>
  </si>
  <si>
    <t>5.14.1</t>
  </si>
  <si>
    <t>5.14.1.1</t>
  </si>
  <si>
    <t>5.14.2</t>
  </si>
  <si>
    <t>5.14.2.1</t>
  </si>
  <si>
    <t>5.14.3</t>
  </si>
  <si>
    <t>5.14.3.1</t>
  </si>
  <si>
    <t>5.14.3.2</t>
  </si>
  <si>
    <t>5.14.3.3</t>
  </si>
  <si>
    <t>5.14.3.4</t>
  </si>
  <si>
    <t>5.14.3.5</t>
  </si>
  <si>
    <t>5.14.3.6</t>
  </si>
  <si>
    <t>5.14.3.7</t>
  </si>
  <si>
    <t>5.14.3.8</t>
  </si>
  <si>
    <t>5.14.3.9</t>
  </si>
  <si>
    <t>5.14.3.10</t>
  </si>
  <si>
    <t>Metāla female bajonet tipa konektors priekš 5/32" caurules (GE atsauces nr. 330060 vai analogs);</t>
  </si>
  <si>
    <t>Metāla male bajonet tipa konektors priekš 3/16" caurules 3(GE atsauces nr. 330059 vai analogs);</t>
  </si>
  <si>
    <r>
      <t>Male Submin to 1/8” Barbed</t>
    </r>
    <r>
      <rPr>
        <sz val="10"/>
        <color theme="1"/>
        <rFont val="Times New Roman"/>
        <family val="1"/>
        <charset val="186"/>
      </rPr>
      <t xml:space="preserve"> tipa konektors (GE atsauces nr. 330091 vai analogs);</t>
    </r>
  </si>
  <si>
    <r>
      <t>Male Submin to 5/32” Barbed</t>
    </r>
    <r>
      <rPr>
        <sz val="10"/>
        <color theme="1"/>
        <rFont val="Times New Roman"/>
        <family val="1"/>
        <charset val="186"/>
      </rPr>
      <t xml:space="preserve"> tipa konektors (GE atsauces nr. 330090 vai analogs);</t>
    </r>
  </si>
  <si>
    <r>
      <t>Female Submin to 1/8” Barbed</t>
    </r>
    <r>
      <rPr>
        <sz val="10"/>
        <color theme="1"/>
        <rFont val="Times New Roman"/>
        <family val="1"/>
        <charset val="186"/>
      </rPr>
      <t xml:space="preserve"> tipa konektors (GE atsauces nr. 330064 vai analogs);</t>
    </r>
  </si>
  <si>
    <r>
      <t>Female Submin to 5/32”</t>
    </r>
    <r>
      <rPr>
        <sz val="10"/>
        <color theme="1"/>
        <rFont val="Times New Roman"/>
        <family val="1"/>
        <charset val="186"/>
      </rPr>
      <t xml:space="preserve"> </t>
    </r>
    <r>
      <rPr>
        <i/>
        <sz val="10"/>
        <color theme="1"/>
        <rFont val="Times New Roman"/>
        <family val="1"/>
        <charset val="186"/>
      </rPr>
      <t>Barbed</t>
    </r>
    <r>
      <rPr>
        <sz val="10"/>
        <color theme="1"/>
        <rFont val="Times New Roman"/>
        <family val="1"/>
        <charset val="186"/>
      </rPr>
      <t xml:space="preserve"> tipa konektors (GE atsauces nr. 330092 vai analogs);</t>
    </r>
  </si>
  <si>
    <r>
      <t>Male Screw to Male Slip Luer</t>
    </r>
    <r>
      <rPr>
        <sz val="10"/>
        <color theme="1"/>
        <rFont val="Times New Roman"/>
        <family val="1"/>
        <charset val="186"/>
      </rPr>
      <t xml:space="preserve"> tipa konektors, plastika (GE atsauces nr. 300662 vai analogs).</t>
    </r>
  </si>
  <si>
    <r>
      <t>Female Locking Luer to 5/32”</t>
    </r>
    <r>
      <rPr>
        <sz val="10"/>
        <color theme="1"/>
        <rFont val="Times New Roman"/>
        <family val="1"/>
        <charset val="186"/>
      </rPr>
      <t xml:space="preserve"> </t>
    </r>
    <r>
      <rPr>
        <i/>
        <sz val="10"/>
        <color theme="1"/>
        <rFont val="Times New Roman"/>
        <family val="1"/>
        <charset val="186"/>
      </rPr>
      <t>Barbed</t>
    </r>
    <r>
      <rPr>
        <sz val="10"/>
        <color theme="1"/>
        <rFont val="Times New Roman"/>
        <family val="1"/>
        <charset val="186"/>
      </rPr>
      <t xml:space="preserve"> tipa konektors, metāla (GE atsauces nr. 330068 vai analogs);</t>
    </r>
  </si>
  <si>
    <r>
      <t>5/32” Barbed to Male Slip Luer</t>
    </r>
    <r>
      <rPr>
        <sz val="10"/>
        <color theme="1"/>
        <rFont val="Times New Roman"/>
        <family val="1"/>
        <charset val="186"/>
      </rPr>
      <t xml:space="preserve"> tipa konektors, plastika (GE atsauces nr. 300666 vai analogs);</t>
    </r>
  </si>
  <si>
    <r>
      <t xml:space="preserve">Mated Pair Submin to 1/8” Barbed </t>
    </r>
    <r>
      <rPr>
        <sz val="10"/>
        <color theme="1"/>
        <rFont val="Times New Roman"/>
        <family val="1"/>
        <charset val="186"/>
      </rPr>
      <t>tipa konektors, plastika  (GE atsauces nr. 330058 vai analogs);</t>
    </r>
  </si>
  <si>
    <t xml:space="preserve">Daudzreiz lietojami konektori </t>
  </si>
  <si>
    <t>5.14</t>
  </si>
  <si>
    <t>Savienojams ar elektrokardiogrammas novadījumu kabeļiem K910A, K911, K912 un K915;</t>
  </si>
  <si>
    <t>Savienojams ar Nihon Kohden BSM sērijas pacientu monitoriem;</t>
  </si>
  <si>
    <t>Kabeļa garums ne mazāks kā 80 cm</t>
  </si>
  <si>
    <t>7.2.1</t>
  </si>
  <si>
    <t>7.2.2</t>
  </si>
  <si>
    <t>7.2.2.1</t>
  </si>
  <si>
    <t>7.2.2.2</t>
  </si>
  <si>
    <t>7.2.2.3</t>
  </si>
  <si>
    <t>7.2.3</t>
  </si>
  <si>
    <t>7.2.3.1</t>
  </si>
  <si>
    <t>7.2.3.2</t>
  </si>
  <si>
    <t>7.2.3.3</t>
  </si>
  <si>
    <t>7.2</t>
  </si>
  <si>
    <t>7.3.1</t>
  </si>
  <si>
    <t>7.3.2</t>
  </si>
  <si>
    <t>7.3.2.1</t>
  </si>
  <si>
    <t>7.3.2.2</t>
  </si>
  <si>
    <t>7.3.2.3</t>
  </si>
  <si>
    <t>7.3</t>
  </si>
  <si>
    <t>Bērnu izmērs, ezofageālā un rektālā pielietojuma, diametrs 3.5 mm ±0.25 mm   (Nihon Kohden atsauces nr. NKD-P241A vai analogs)</t>
  </si>
  <si>
    <r>
      <t xml:space="preserve">Pieaugušo izmērs, ezofageālā un rektālā pielietojuma, diametrs 4 mm </t>
    </r>
    <r>
      <rPr>
        <sz val="10"/>
        <color theme="1"/>
        <rFont val="Calibri"/>
        <family val="2"/>
        <charset val="186"/>
      </rPr>
      <t>±</t>
    </r>
    <r>
      <rPr>
        <sz val="10"/>
        <color theme="1"/>
        <rFont val="Times New Roman"/>
        <family val="1"/>
        <charset val="186"/>
      </rPr>
      <t>0.3 mm  (Nihon Kohden atsauces nr. NKD-P240A vai analogs)</t>
    </r>
  </si>
  <si>
    <t>Nihon Kohden atsauces nr. NKD-P249 vai analogs</t>
  </si>
  <si>
    <t>Saderīgi ar NKD-P240A un NKD-P241A temperatūras sensoram</t>
  </si>
  <si>
    <t>Vienreiz lietojami</t>
  </si>
  <si>
    <t>Nihon Kohden atsauces nr. S902 vai analogs</t>
  </si>
  <si>
    <t xml:space="preserve">Savienojama ar bērnu un pieaugušo izmēra manšetēm </t>
  </si>
  <si>
    <t>7.3.1.1</t>
  </si>
  <si>
    <t>7.2.1.1</t>
  </si>
  <si>
    <t>7.1.1.1</t>
  </si>
  <si>
    <t>Saturs</t>
  </si>
  <si>
    <t>5 novadījumi (Atsauces nr. Mindray 0010-30-12245 vai analogs)</t>
  </si>
  <si>
    <t>3 novadījumi (Atsauces nr. Mindray 0010-30-12247 vai analogs)</t>
  </si>
  <si>
    <t>Garums ne mazāks kā 3 m</t>
  </si>
  <si>
    <t>5 novadījumi (Atsauces nr. Mindray 0010-30-12264 vai analogs)</t>
  </si>
  <si>
    <t>Garums ne mazāks kā 50 cm</t>
  </si>
  <si>
    <t>3 novadījumi (Atsauces nr. Mindray 0010-30-12265 vai analogs)</t>
  </si>
  <si>
    <t>6.1.1.1</t>
  </si>
  <si>
    <t>6.2</t>
  </si>
  <si>
    <t>6.2.1</t>
  </si>
  <si>
    <t>6.2.1.1</t>
  </si>
  <si>
    <t>6.2.2</t>
  </si>
  <si>
    <t>6.2.2.1</t>
  </si>
  <si>
    <t>6.2.2.2</t>
  </si>
  <si>
    <t>6.2.2.3</t>
  </si>
  <si>
    <t>6.2.2.4</t>
  </si>
  <si>
    <t>6.2.3</t>
  </si>
  <si>
    <t>6.2.3.1</t>
  </si>
  <si>
    <t>6.2.3.2</t>
  </si>
  <si>
    <t>6.3</t>
  </si>
  <si>
    <t>6.3.1</t>
  </si>
  <si>
    <t>6.3.1.1</t>
  </si>
  <si>
    <t>6.3.2</t>
  </si>
  <si>
    <t>6.3.2.1</t>
  </si>
  <si>
    <t>6.3.2.2</t>
  </si>
  <si>
    <t>6.3.2.3</t>
  </si>
  <si>
    <t>6.3.3</t>
  </si>
  <si>
    <t>6.3.3.1</t>
  </si>
  <si>
    <t>Pieaugušo (Atsauces nr. Mindray 509B-30-06259 vai analogs)</t>
  </si>
  <si>
    <t>Jaundzimušo (Atsauces nr. Mindray 509B-30-06260 vai analogs);</t>
  </si>
  <si>
    <t>6.3.3.2</t>
  </si>
  <si>
    <t>Savienojama ar Mindray neinvazīvā spiediena mērīšanas cauruli no pozīcijas 6.3.;</t>
  </si>
  <si>
    <t>Jaundzimušo (Atsauces nr. Mindray 0010-30-12157 vai analogs) ;</t>
  </si>
  <si>
    <t>Bērnu (Atsauces nr. Mindray 0010-30-12158 vai analogs) ;</t>
  </si>
  <si>
    <t>Pieaugušo (Atsauces nr. Mindray 0010-30-12159 vai analogs) ;</t>
  </si>
  <si>
    <t>Lielā pieaugušo (Atsauces nr. Mindray 0010-30-12160 vai analogs) .</t>
  </si>
  <si>
    <t>Augšstilba (Atsauces nr. Mindray 0010-30-12161 vai analogs) .</t>
  </si>
  <si>
    <t>6.4</t>
  </si>
  <si>
    <t>6.4.1</t>
  </si>
  <si>
    <t>6.4.2</t>
  </si>
  <si>
    <t>6.4.2.1</t>
  </si>
  <si>
    <t>6.4.2.2</t>
  </si>
  <si>
    <t>6.4.2.3</t>
  </si>
  <si>
    <t>6.4.2.4</t>
  </si>
  <si>
    <t>6.4.2.5</t>
  </si>
  <si>
    <t>6.4.3</t>
  </si>
  <si>
    <t>6.4.3.1</t>
  </si>
  <si>
    <t>6.4.3.2</t>
  </si>
  <si>
    <t>6.4.3.3</t>
  </si>
  <si>
    <t>6.4.3.4</t>
  </si>
  <si>
    <t>6.4.3.5</t>
  </si>
  <si>
    <t>7.1.2.4</t>
  </si>
  <si>
    <t>7.1.2.5</t>
  </si>
  <si>
    <t>Augšstilba ( Nihon Kohden atsauces nr. S951F vai analogs)</t>
  </si>
  <si>
    <t>6.4.1.1</t>
  </si>
  <si>
    <t>Nr.</t>
  </si>
  <si>
    <t>Nosaukums</t>
  </si>
  <si>
    <t>Kopā:</t>
  </si>
  <si>
    <t>1.13.2.4</t>
  </si>
  <si>
    <t>1.13.2.5</t>
  </si>
  <si>
    <t>1.13.2.6</t>
  </si>
  <si>
    <t>1.14.2.4</t>
  </si>
  <si>
    <t>1.14.2.5</t>
  </si>
  <si>
    <t>1.14.2.6</t>
  </si>
  <si>
    <t>1.16.3</t>
  </si>
  <si>
    <t>1.16.3.1</t>
  </si>
  <si>
    <t>1.16.3.2</t>
  </si>
  <si>
    <t>1.16.3.3</t>
  </si>
  <si>
    <t>1.17.3</t>
  </si>
  <si>
    <t>1.17.3.1</t>
  </si>
  <si>
    <t>1.17.3.2</t>
  </si>
  <si>
    <t>1.19.2.3</t>
  </si>
  <si>
    <t>1.18.2.3</t>
  </si>
  <si>
    <t>1.21.2.4</t>
  </si>
  <si>
    <t>1.21.3</t>
  </si>
  <si>
    <t>1.21.3.2</t>
  </si>
  <si>
    <t>1.21.3.3</t>
  </si>
  <si>
    <t>1.21.3.4</t>
  </si>
  <si>
    <t>1.21.3.5</t>
  </si>
  <si>
    <t>Saderīgs ar Philips saderīgs ar M1663A un M1949A  EKG kabeli:</t>
  </si>
  <si>
    <t>Iespējams tirīt ar ar maigām ziepem un ūdens;</t>
  </si>
  <si>
    <t>Saderīga ar Suresigns VM 4 monitoriem (Philips atsauces nr. 989803194541 vai analogs);</t>
  </si>
  <si>
    <t>3 novadījumi (Atsauces nr. Philips 989803166311 vai analogs)</t>
  </si>
  <si>
    <t>5 novadījumi  (Atsauces nr. Philips 989803166301 vai analogs)</t>
  </si>
  <si>
    <t>1.19.2.4</t>
  </si>
  <si>
    <t>1.19.2.5</t>
  </si>
  <si>
    <t>Sensora diametrs ne mazāks kā 8 mm</t>
  </si>
  <si>
    <t>1.19.2.6</t>
  </si>
  <si>
    <t>1.19.2.7</t>
  </si>
  <si>
    <t>Atsauces nr. Philips 989803166341 vai analogs</t>
  </si>
  <si>
    <t>Jaundzimušo (Atsauces nr. Philips M4552B vai analogs)</t>
  </si>
  <si>
    <t>Bērnu (Atsauces nr. Philips M4553B vai analogs)</t>
  </si>
  <si>
    <t>Mazā pieaugušo (Atsauces nr. Philips M4554B vai analogs)</t>
  </si>
  <si>
    <t>Pieaugušo (Atsauces nr. Philips M4555B vai analogs)</t>
  </si>
  <si>
    <t>Lielā pieaugušo (Atsauces nr. Philips M4557B vai analogs)</t>
  </si>
  <si>
    <t>Kapnogrāfijas līnijas IntelliVue sērijas monitoriem</t>
  </si>
  <si>
    <t>EtCO2 mērīšana</t>
  </si>
  <si>
    <t>Paredzēta intubētiem pacientiem</t>
  </si>
  <si>
    <t>Vienreizlietojama</t>
  </si>
  <si>
    <t>Līnijas garums vismaz 2m</t>
  </si>
  <si>
    <t>Paredzēta pediatriskiem un pieaugušiem pacientiem</t>
  </si>
  <si>
    <t>Tehnoloģija: Microstream</t>
  </si>
  <si>
    <t>Komplektā: līnija, monitora konektors, intubācijas caurules adapteris</t>
  </si>
  <si>
    <t>Savietojama ar Philips M3015A moduli</t>
  </si>
  <si>
    <t>Paredzēta neonatāliem pacietiem</t>
  </si>
  <si>
    <t>Gāzu paraugu līnija G1/G5 moduliem</t>
  </si>
  <si>
    <t>Anestēzijas gāze paraugu ņemšana</t>
  </si>
  <si>
    <t>Paredzēta lietošanai ar M1657B ūdenssavācējfiltru</t>
  </si>
  <si>
    <t>Ūdenssavācējfiltrs G1/G5 moduļiem</t>
  </si>
  <si>
    <t>Iekārtas pasargāšana no ūdens iekļaušanas</t>
  </si>
  <si>
    <t>Paredzēta lietošanai ar G1 vai G5 anestēzijas gāzu analizātora moduļiem</t>
  </si>
  <si>
    <t>1.22.2.4</t>
  </si>
  <si>
    <t>1.22.2.5</t>
  </si>
  <si>
    <t>1.22.2.6</t>
  </si>
  <si>
    <t>1.22.2.7</t>
  </si>
  <si>
    <t>1.22.2.8</t>
  </si>
  <si>
    <t>1.23</t>
  </si>
  <si>
    <t>1.23.1</t>
  </si>
  <si>
    <t>1.23.1.1</t>
  </si>
  <si>
    <t>1.23.2</t>
  </si>
  <si>
    <t>1.23.2.1</t>
  </si>
  <si>
    <t>1.23.2.2</t>
  </si>
  <si>
    <t>1.23.2.3</t>
  </si>
  <si>
    <t>1.23.2.4</t>
  </si>
  <si>
    <t>1.23.2.5</t>
  </si>
  <si>
    <t>1.24</t>
  </si>
  <si>
    <t>1.24.1</t>
  </si>
  <si>
    <t>1.24.1.1</t>
  </si>
  <si>
    <t>1.24.2</t>
  </si>
  <si>
    <t>1.24.2.1</t>
  </si>
  <si>
    <t>1.24.2.2</t>
  </si>
  <si>
    <t>1.24.2.3</t>
  </si>
  <si>
    <t>1.25</t>
  </si>
  <si>
    <t>1.25.1</t>
  </si>
  <si>
    <t>1.25.1.1</t>
  </si>
  <si>
    <t>1.25.2</t>
  </si>
  <si>
    <t>1.25.2.1</t>
  </si>
  <si>
    <t>1.25.2.2</t>
  </si>
  <si>
    <t>1.25.2.3</t>
  </si>
  <si>
    <t>1.25.2.4</t>
  </si>
  <si>
    <t>1.24.2.4</t>
  </si>
  <si>
    <t>1.23.2.6</t>
  </si>
  <si>
    <t>1.23.2.7</t>
  </si>
  <si>
    <t>1.23.2.8</t>
  </si>
  <si>
    <t>1. daļa Piederumi Philips pacientu monitoriem</t>
  </si>
  <si>
    <t>3. daļa Piederumi Drager pacientu monitoriem</t>
  </si>
  <si>
    <t>5. daļa Piederumi GE pacientu monitoriem</t>
  </si>
  <si>
    <t>6. daļa  Piederumi Mindray pacientu monitoriem</t>
  </si>
  <si>
    <t>1.26</t>
  </si>
  <si>
    <t>1.26.1</t>
  </si>
  <si>
    <t>1.26.1.1</t>
  </si>
  <si>
    <t>1.26.2</t>
  </si>
  <si>
    <t>1.26.2.2</t>
  </si>
  <si>
    <t>1.26.2.3</t>
  </si>
  <si>
    <t>1.26.3</t>
  </si>
  <si>
    <t>1.26.3.1</t>
  </si>
  <si>
    <t>1.26.3.2</t>
  </si>
  <si>
    <t>1.27</t>
  </si>
  <si>
    <t>1.27.1</t>
  </si>
  <si>
    <t>1.27.1.1</t>
  </si>
  <si>
    <t>1.27.2</t>
  </si>
  <si>
    <t>1.27.2.1</t>
  </si>
  <si>
    <t>1.27.2.3</t>
  </si>
  <si>
    <t>1.27.3</t>
  </si>
  <si>
    <t>1.27.3.1</t>
  </si>
  <si>
    <t>1.27.3.2</t>
  </si>
  <si>
    <t>1.27.3.3</t>
  </si>
  <si>
    <t>1.27.3.4</t>
  </si>
  <si>
    <t>1.28</t>
  </si>
  <si>
    <t>1.28.1</t>
  </si>
  <si>
    <t>1.28.1.1</t>
  </si>
  <si>
    <t>1.28.2</t>
  </si>
  <si>
    <t>1.28.2.1</t>
  </si>
  <si>
    <t>1.28.2.2</t>
  </si>
  <si>
    <t>2. daļa Piederumi Pulsion pacientu monitoriem</t>
  </si>
  <si>
    <t>2.4.1.1</t>
  </si>
  <si>
    <t>2.4.2.1</t>
  </si>
  <si>
    <t>3.15</t>
  </si>
  <si>
    <t>3.15.1</t>
  </si>
  <si>
    <t>3.15.1.1</t>
  </si>
  <si>
    <t>3.15.2</t>
  </si>
  <si>
    <t>3.15.3.1</t>
  </si>
  <si>
    <t>3.15.3.2</t>
  </si>
  <si>
    <t>3.15.3.3</t>
  </si>
  <si>
    <r>
      <t>Pieaugušo gumijas pirksta SpO</t>
    </r>
    <r>
      <rPr>
        <vertAlign val="subscript"/>
        <sz val="10"/>
        <rFont val="Times New Roman"/>
        <family val="1"/>
        <charset val="186"/>
      </rPr>
      <t>2</t>
    </r>
    <r>
      <rPr>
        <sz val="10"/>
        <rFont val="Times New Roman"/>
        <family val="1"/>
        <charset val="186"/>
      </rPr>
      <t xml:space="preserve"> sensors, kabeļa garums 2 m</t>
    </r>
    <r>
      <rPr>
        <sz val="10"/>
        <rFont val="Calibri"/>
        <family val="2"/>
        <charset val="186"/>
      </rPr>
      <t>±</t>
    </r>
    <r>
      <rPr>
        <sz val="10"/>
        <rFont val="Times New Roman"/>
        <family val="1"/>
        <charset val="186"/>
      </rPr>
      <t xml:space="preserve"> 0,5 m (Philips atsauces nr. M1191B vai analogs);</t>
    </r>
  </si>
  <si>
    <r>
      <t>Pieaugušo gumijas pirksta SpO</t>
    </r>
    <r>
      <rPr>
        <vertAlign val="subscript"/>
        <sz val="10"/>
        <rFont val="Times New Roman"/>
        <family val="1"/>
        <charset val="186"/>
      </rPr>
      <t>2</t>
    </r>
    <r>
      <rPr>
        <sz val="10"/>
        <rFont val="Times New Roman"/>
        <family val="1"/>
        <charset val="186"/>
      </rPr>
      <t xml:space="preserve"> sensors, kabeļa garums 3 m ± 0,5 m (Philips atsauces nr. M1191BL vai analogs);</t>
    </r>
  </si>
  <si>
    <r>
      <t>Pediatriskais gumijas pirksta SpO</t>
    </r>
    <r>
      <rPr>
        <vertAlign val="subscript"/>
        <sz val="10"/>
        <color theme="1"/>
        <rFont val="Times New Roman"/>
        <family val="1"/>
        <charset val="186"/>
      </rPr>
      <t>2</t>
    </r>
    <r>
      <rPr>
        <sz val="10"/>
        <color theme="1"/>
        <rFont val="Times New Roman"/>
        <family val="1"/>
        <charset val="186"/>
      </rPr>
      <t xml:space="preserve"> sensors, kabeļa garums 1,5 m ± 0,5 m (Philips atsauces nr. M1192A vai analogs);</t>
    </r>
  </si>
  <si>
    <r>
      <t>Pieaugušo pirksta gumijas SpO</t>
    </r>
    <r>
      <rPr>
        <vertAlign val="subscript"/>
        <sz val="10"/>
        <color theme="1"/>
        <rFont val="Times New Roman"/>
        <family val="1"/>
        <charset val="186"/>
      </rPr>
      <t>2</t>
    </r>
    <r>
      <rPr>
        <sz val="10"/>
        <color theme="1"/>
        <rFont val="Times New Roman"/>
        <family val="1"/>
        <charset val="186"/>
      </rPr>
      <t xml:space="preserve"> sensors, kabeļa garums 0,45 m ± 0,25 m (Philips atsauces nr. M1191T vai analogs);</t>
    </r>
  </si>
  <si>
    <r>
      <t>Pediatriskais/pieaugušo auss klipša SpO</t>
    </r>
    <r>
      <rPr>
        <vertAlign val="subscript"/>
        <sz val="10"/>
        <color theme="1"/>
        <rFont val="Times New Roman"/>
        <family val="1"/>
        <charset val="186"/>
      </rPr>
      <t>2</t>
    </r>
    <r>
      <rPr>
        <sz val="10"/>
        <color theme="1"/>
        <rFont val="Times New Roman"/>
        <family val="1"/>
        <charset val="186"/>
      </rPr>
      <t xml:space="preserve"> sensors, kabeļa garums 1,5 m ± 0,5 m (Philips atsauces nr. M1194A vai analogs);</t>
    </r>
  </si>
  <si>
    <r>
      <t>Zīdaiņu gumijas pirksta SpO</t>
    </r>
    <r>
      <rPr>
        <vertAlign val="subscript"/>
        <sz val="10"/>
        <color theme="1"/>
        <rFont val="Times New Roman"/>
        <family val="1"/>
        <charset val="186"/>
      </rPr>
      <t>2</t>
    </r>
    <r>
      <rPr>
        <sz val="10"/>
        <color theme="1"/>
        <rFont val="Times New Roman"/>
        <family val="1"/>
        <charset val="186"/>
      </rPr>
      <t xml:space="preserve"> sensors, kabeļa garums 1,5 m ± 0,5 m (Philips atsauces nr. M1195A vai analogs);</t>
    </r>
  </si>
  <si>
    <r>
      <t>Pediatriskais/pieaugušo pirksta klipša SpO</t>
    </r>
    <r>
      <rPr>
        <vertAlign val="subscript"/>
        <sz val="10"/>
        <color theme="1"/>
        <rFont val="Times New Roman"/>
        <family val="1"/>
        <charset val="186"/>
      </rPr>
      <t>2</t>
    </r>
    <r>
      <rPr>
        <sz val="10"/>
        <color theme="1"/>
        <rFont val="Times New Roman"/>
        <family val="1"/>
        <charset val="186"/>
      </rPr>
      <t xml:space="preserve"> sensors, kabeļa garums 3 m ± 0,5 m (Philips atsauces nr. M1196A vai analogs).</t>
    </r>
  </si>
  <si>
    <r>
      <t>Pediatriskais pirksta gumijas SpO</t>
    </r>
    <r>
      <rPr>
        <vertAlign val="subscript"/>
        <sz val="10"/>
        <color theme="1"/>
        <rFont val="Times New Roman"/>
        <family val="1"/>
        <charset val="186"/>
      </rPr>
      <t>2</t>
    </r>
    <r>
      <rPr>
        <sz val="10"/>
        <color theme="1"/>
        <rFont val="Times New Roman"/>
        <family val="1"/>
        <charset val="186"/>
      </rPr>
      <t xml:space="preserve"> sensors, kabeļa garums 0,45 m ± 0,25 m (Philips atsauces nr. M1192T vai analogs);</t>
    </r>
  </si>
  <si>
    <r>
      <t>Jaudzimušo kājas/rokas gumijas SpO</t>
    </r>
    <r>
      <rPr>
        <vertAlign val="subscript"/>
        <sz val="10"/>
        <color theme="1"/>
        <rFont val="Times New Roman"/>
        <family val="1"/>
        <charset val="186"/>
      </rPr>
      <t>2</t>
    </r>
    <r>
      <rPr>
        <sz val="10"/>
        <color theme="1"/>
        <rFont val="Times New Roman"/>
        <family val="1"/>
        <charset val="186"/>
      </rPr>
      <t xml:space="preserve"> sensors, kabeļa garums 0,9 m ± 0,25 m (Philips atsauces nr. M1193T vai analogs);</t>
    </r>
  </si>
  <si>
    <r>
      <t>Pediatriskais/pieaugušo pirksta klipša SpO</t>
    </r>
    <r>
      <rPr>
        <vertAlign val="subscript"/>
        <sz val="10"/>
        <color theme="1"/>
        <rFont val="Times New Roman"/>
        <family val="1"/>
        <charset val="186"/>
      </rPr>
      <t>2</t>
    </r>
    <r>
      <rPr>
        <sz val="10"/>
        <color theme="1"/>
        <rFont val="Times New Roman"/>
        <family val="1"/>
        <charset val="186"/>
      </rPr>
      <t xml:space="preserve"> sensors,kabeļa garums 0,9 m ± 0,25 m (Philips atsauces nr. M1196T vai analogs).</t>
    </r>
  </si>
  <si>
    <t>Garums ne mazāks par 2.5 m</t>
  </si>
  <si>
    <t>Garums ne mazāks par 1.5 m</t>
  </si>
  <si>
    <t>Savienojami ar Philips Intellivue X2 un Goldway G30/G40 pacientu monitoriem</t>
  </si>
  <si>
    <t xml:space="preserve">Pulsa oksimetrijas pagarinājuma kabelis </t>
  </si>
  <si>
    <t>8 adatu saspraudnis;</t>
  </si>
  <si>
    <t>Savienojams ar Philips Intellivue X2 un Goldway G30/G40 pacientu monitoriem;</t>
  </si>
  <si>
    <t>Kalpo kā pagarinājuma kabelis;</t>
  </si>
  <si>
    <t>Garums ne mazāks par 2 m;</t>
  </si>
  <si>
    <t>Daudzreizlietojams;</t>
  </si>
  <si>
    <t>Philips atsauces nr. M1941A vai analogs;</t>
  </si>
  <si>
    <t>3.15.3.4</t>
  </si>
  <si>
    <t>Saderīgs ar Cardiocap/5 pacientu monitoriem</t>
  </si>
  <si>
    <t>5.2.2.4</t>
  </si>
  <si>
    <t>Garums ne mazāks par 2,5 m</t>
  </si>
  <si>
    <t xml:space="preserve">Garums ne mazāks kā 3 m </t>
  </si>
  <si>
    <t>Kabeļa garums ne mazāks kā 30 cm</t>
  </si>
  <si>
    <t>paredzēta īslaicīgai lietošana (Atsauces nr. Philips M1920A vai analogs);</t>
  </si>
  <si>
    <t>paredzēta ilglaicīgai lietošanai (Atsauces nr. Philips M1921A vai analogs);</t>
  </si>
  <si>
    <t>Līnijas garums ne mazāks kā 2 m</t>
  </si>
  <si>
    <t>Atsauces nr. Philips M1923A vai analogs;</t>
  </si>
  <si>
    <t>1.23.2.9</t>
  </si>
  <si>
    <t>1.23.2.10</t>
  </si>
  <si>
    <t>Paredzēta ilglaicīgai lietošanai</t>
  </si>
  <si>
    <t>Gāzu parauga līnija</t>
  </si>
  <si>
    <t>Atsauces nr. Philips M1658A vai analogs;</t>
  </si>
  <si>
    <t>Līnijas garums ne mazāks kā 2,5m</t>
  </si>
  <si>
    <t>1.24.2.5</t>
  </si>
  <si>
    <t>1.24.2.6</t>
  </si>
  <si>
    <t>Atsauces nr. Philips M1657B vai analogs;</t>
  </si>
  <si>
    <t>Savietojams ar gāzu paraugu līniju no punkta 1.24</t>
  </si>
  <si>
    <t>1.25.2.5</t>
  </si>
  <si>
    <t>Saderīgs ar invazīvā spiediena kontaktligzdu no punkta 1.27</t>
  </si>
  <si>
    <t>Saderīga ar Philips monitoru invazīvā spiediena kabeļiem no punktiem 1.26;</t>
  </si>
  <si>
    <t>Saderīgs ar Drager pacientu monitoriem</t>
  </si>
  <si>
    <r>
      <t>SpO</t>
    </r>
    <r>
      <rPr>
        <vertAlign val="subscript"/>
        <sz val="10"/>
        <rFont val="Times New Roman"/>
        <family val="1"/>
        <charset val="186"/>
      </rPr>
      <t>2</t>
    </r>
    <r>
      <rPr>
        <sz val="10"/>
        <rFont val="Times New Roman"/>
        <family val="1"/>
        <charset val="186"/>
      </rPr>
      <t xml:space="preserve"> mērīšanas nodrošināšana</t>
    </r>
  </si>
  <si>
    <t>Atsauces nr. Philips 989803166411 vai analogs</t>
  </si>
  <si>
    <t>3 novadījumu (Atsauces nr. Philips 989803178151 vai analogs)</t>
  </si>
  <si>
    <t>Jaundzimušo vienreizlietojama neinvazīvā spiediena mērīšanas manšete</t>
  </si>
  <si>
    <t>Philips atsauces nr. M4572B vai analogs;</t>
  </si>
  <si>
    <t>Jaundzimušo</t>
  </si>
  <si>
    <t>1.12.2.6</t>
  </si>
  <si>
    <t>1.12.2.7</t>
  </si>
  <si>
    <t>PVN likme % un EUR</t>
  </si>
  <si>
    <r>
      <t xml:space="preserve">KOPĒJĀ VĒRTĒJAMĀ CENA ar </t>
    </r>
    <r>
      <rPr>
        <b/>
        <sz val="10"/>
        <color theme="1"/>
        <rFont val="Times New Roman"/>
        <family val="1"/>
        <charset val="186"/>
      </rPr>
      <t>PVN, EUR</t>
    </r>
  </si>
  <si>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</si>
  <si>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t xml:space="preserve">Paraksts: </t>
  </si>
  <si>
    <t>____________________________________________</t>
  </si>
  <si>
    <t xml:space="preserve">(Pretendenta paraksttiesīgā persona vai pilnvarotais pārstāvis) </t>
  </si>
  <si>
    <r>
      <t xml:space="preserve">KOPĒJĀ VĒRTĒJAMĀ CENA </t>
    </r>
    <r>
      <rPr>
        <b/>
        <sz val="10"/>
        <color theme="1"/>
        <rFont val="Times New Roman"/>
        <family val="1"/>
        <charset val="186"/>
      </rPr>
      <t>bez PVN, EUR par 1. daļu</t>
    </r>
  </si>
  <si>
    <r>
      <t xml:space="preserve">KOPĒJĀ VĒRTĒJAMĀ CENA </t>
    </r>
    <r>
      <rPr>
        <b/>
        <sz val="10"/>
        <color theme="1"/>
        <rFont val="Times New Roman"/>
        <family val="1"/>
        <charset val="186"/>
      </rPr>
      <t>bez PVN, EUR par 2. daļu</t>
    </r>
  </si>
  <si>
    <r>
      <t xml:space="preserve">KOPĒJĀ VĒRTĒJAMĀ CENA </t>
    </r>
    <r>
      <rPr>
        <b/>
        <sz val="10"/>
        <color theme="1"/>
        <rFont val="Times New Roman"/>
        <family val="1"/>
        <charset val="186"/>
      </rPr>
      <t>bez PVN, EUR par 3. daļu</t>
    </r>
  </si>
  <si>
    <r>
      <t xml:space="preserve">KOPĒJĀ VĒRTĒJAMĀ CENA </t>
    </r>
    <r>
      <rPr>
        <b/>
        <sz val="10"/>
        <color theme="1"/>
        <rFont val="Times New Roman"/>
        <family val="1"/>
        <charset val="186"/>
      </rPr>
      <t>bez PVN, EUR par 4. daļu</t>
    </r>
  </si>
  <si>
    <r>
      <t xml:space="preserve">KOPĒJĀ VĒRTĒJAMĀ CENA </t>
    </r>
    <r>
      <rPr>
        <b/>
        <sz val="10"/>
        <color theme="1"/>
        <rFont val="Times New Roman"/>
        <family val="1"/>
        <charset val="186"/>
      </rPr>
      <t>bez PVN, EUR par 5. daļu</t>
    </r>
  </si>
  <si>
    <t>6.7</t>
  </si>
  <si>
    <r>
      <t xml:space="preserve">KOPĒJĀ VĒRTĒJAMĀ CENA </t>
    </r>
    <r>
      <rPr>
        <b/>
        <sz val="10"/>
        <color theme="1"/>
        <rFont val="Times New Roman"/>
        <family val="1"/>
        <charset val="186"/>
      </rPr>
      <t>bez PVN, EUR par 6. daļu</t>
    </r>
  </si>
  <si>
    <r>
      <t xml:space="preserve">KOPĒJĀ VĒRTĒJAMĀ CENA </t>
    </r>
    <r>
      <rPr>
        <b/>
        <sz val="10"/>
        <color theme="1"/>
        <rFont val="Times New Roman"/>
        <family val="1"/>
        <charset val="186"/>
      </rPr>
      <t>bez PVN, EUR par 7. daļu</t>
    </r>
  </si>
  <si>
    <t>Garums ne mazāks kā 43 cm</t>
  </si>
  <si>
    <t>14Fr (Philips atsauces nr. M2255A vai analogs);</t>
  </si>
  <si>
    <r>
      <t>16Fr</t>
    </r>
    <r>
      <rPr>
        <sz val="10"/>
        <color theme="1"/>
        <rFont val="Times New Roman"/>
        <family val="1"/>
        <charset val="186"/>
      </rPr>
      <t xml:space="preserve"> (Philips atsauces nr. 21096A vai analogs);</t>
    </r>
  </si>
  <si>
    <r>
      <t>18Fr</t>
    </r>
    <r>
      <rPr>
        <sz val="10"/>
        <color theme="1"/>
        <rFont val="Times New Roman"/>
        <family val="1"/>
        <charset val="186"/>
      </rPr>
      <t xml:space="preserve"> (Philips atsauces nr. 21097A vai analogs).</t>
    </r>
  </si>
  <si>
    <t xml:space="preserve">Zīdaiņu (Nihon Kohden atsauces nr. S951A vai analogs); </t>
  </si>
  <si>
    <t xml:space="preserve">Bērnu (Nihon Kohden atsauces nr. S951B vai analogs); </t>
  </si>
  <si>
    <t xml:space="preserve">Mazā pieaugušo (Nihon Kohden atsauces nr. S951C vai analogs); </t>
  </si>
  <si>
    <t xml:space="preserve">Pieaugušo (Nihon Kohden atsauces nr. S951D vai analogs); </t>
  </si>
  <si>
    <t xml:space="preserve">Lielā pieaugušo (Nihon Kohden atsauces nr. S951E vai analogs) </t>
  </si>
  <si>
    <t>4.1.1.1</t>
  </si>
  <si>
    <t>4.1.2.1</t>
  </si>
  <si>
    <t>4.1.2.3</t>
  </si>
  <si>
    <t>4.1.2.4</t>
  </si>
  <si>
    <t>4.1.2.5</t>
  </si>
  <si>
    <t>4.2.1.1</t>
  </si>
  <si>
    <t>4.2.2.1</t>
  </si>
  <si>
    <t>4.2.2.2</t>
  </si>
  <si>
    <t>4.2.2.3</t>
  </si>
  <si>
    <t>4.2.3.1</t>
  </si>
  <si>
    <t>4.2.3.2</t>
  </si>
  <si>
    <t>4.2.3.3</t>
  </si>
  <si>
    <t>4.2.3.4</t>
  </si>
  <si>
    <t>4.3</t>
  </si>
  <si>
    <t>4.3.1</t>
  </si>
  <si>
    <t>4.3.1.1</t>
  </si>
  <si>
    <t>4.3.2</t>
  </si>
  <si>
    <t>4.3.2.1</t>
  </si>
  <si>
    <t>4.3.2.2</t>
  </si>
  <si>
    <t>4.3.2.3</t>
  </si>
  <si>
    <t>4.3.2.4</t>
  </si>
  <si>
    <t>4.4</t>
  </si>
  <si>
    <t>4.4.1</t>
  </si>
  <si>
    <t>4.4.1.1</t>
  </si>
  <si>
    <t>4.4.2</t>
  </si>
  <si>
    <t>4.4.2.1</t>
  </si>
  <si>
    <t>4.4.2.2</t>
  </si>
  <si>
    <t>4.4.2.3</t>
  </si>
  <si>
    <t>4.4.2.4</t>
  </si>
  <si>
    <t>4.4.2.5</t>
  </si>
  <si>
    <t>4.5</t>
  </si>
  <si>
    <t>4.5.1</t>
  </si>
  <si>
    <t>4.5.1.1</t>
  </si>
  <si>
    <t>4.5.2</t>
  </si>
  <si>
    <t>4.5.2.1</t>
  </si>
  <si>
    <t>4.5.2.2</t>
  </si>
  <si>
    <t>4.5.2.3</t>
  </si>
  <si>
    <t>4.5.3</t>
  </si>
  <si>
    <t>4.5.3.1</t>
  </si>
  <si>
    <t>4.5.3.2</t>
  </si>
  <si>
    <t>4.5.3.3</t>
  </si>
  <si>
    <t>4.6</t>
  </si>
  <si>
    <t>4.6.1</t>
  </si>
  <si>
    <t>4.6.1.1</t>
  </si>
  <si>
    <t>4.6.2</t>
  </si>
  <si>
    <t>4.6.2.1</t>
  </si>
  <si>
    <t>4.6.2.2</t>
  </si>
  <si>
    <t>4.6.2.3</t>
  </si>
  <si>
    <t>4.7</t>
  </si>
  <si>
    <t>4.8</t>
  </si>
  <si>
    <t>4. daļa Piederumi Nihon Kohden pacientu monitoriem</t>
  </si>
  <si>
    <r>
      <t xml:space="preserve">Diametrs 10 </t>
    </r>
    <r>
      <rPr>
        <sz val="10"/>
        <color theme="1"/>
        <rFont val="Calibri"/>
        <family val="2"/>
        <charset val="186"/>
      </rPr>
      <t>±</t>
    </r>
    <r>
      <rPr>
        <sz val="10"/>
        <color theme="1"/>
        <rFont val="Times New Roman"/>
        <family val="1"/>
        <charset val="186"/>
      </rPr>
      <t>2 mm</t>
    </r>
  </si>
  <si>
    <t>5.9.2.4</t>
  </si>
  <si>
    <t>Ar "N" un "DB" konnektoru</t>
  </si>
  <si>
    <t xml:space="preserve">** Pretendents piezīmēs norāda atsauci uz pievienotajiem informatīviem materiāliem, kas apliecina atbilstību prasībām </t>
  </si>
  <si>
    <t>5.7.2.5</t>
  </si>
  <si>
    <t>Paredzēts pieaugušiem</t>
  </si>
  <si>
    <t>Kabeļa garums ne mazāks kā 1,5 m</t>
  </si>
  <si>
    <t>5.10.2.4</t>
  </si>
  <si>
    <t>Pieaugušo izmērs (GE atsauces nr. 16561 vai analogs)</t>
  </si>
  <si>
    <t>Pediatriskais izmērs (GE atsauces nr. 165611 vai analogs)</t>
  </si>
  <si>
    <t>5.10.2.5</t>
  </si>
  <si>
    <r>
      <t>Precizitāte mērīšanas diapazonā 25-50</t>
    </r>
    <r>
      <rPr>
        <sz val="10"/>
        <color theme="1"/>
        <rFont val="Symbol"/>
        <family val="1"/>
        <charset val="2"/>
      </rPr>
      <t>°</t>
    </r>
    <r>
      <rPr>
        <sz val="10"/>
        <color theme="1"/>
        <rFont val="Times New Roman"/>
        <family val="1"/>
        <charset val="186"/>
      </rPr>
      <t xml:space="preserve"> C ne sliktāka kā </t>
    </r>
    <r>
      <rPr>
        <sz val="10"/>
        <color theme="1"/>
        <rFont val="Calibri"/>
        <family val="2"/>
        <charset val="186"/>
      </rPr>
      <t>±</t>
    </r>
    <r>
      <rPr>
        <sz val="10"/>
        <color theme="1"/>
        <rFont val="Times New Roman"/>
        <family val="1"/>
        <charset val="186"/>
      </rPr>
      <t xml:space="preserve">0,1 </t>
    </r>
    <r>
      <rPr>
        <sz val="10"/>
        <color theme="1"/>
        <rFont val="Symbol"/>
        <family val="1"/>
        <charset val="2"/>
      </rPr>
      <t>°</t>
    </r>
    <r>
      <rPr>
        <sz val="10"/>
        <color theme="1"/>
        <rFont val="Times New Roman"/>
        <family val="1"/>
        <charset val="186"/>
      </rPr>
      <t>C</t>
    </r>
  </si>
  <si>
    <t>5.12.1</t>
  </si>
  <si>
    <t>5.12.1.1</t>
  </si>
  <si>
    <t>5.12.2</t>
  </si>
  <si>
    <t>5.12.2.1</t>
  </si>
  <si>
    <t>5.12.2.2</t>
  </si>
  <si>
    <t>5.12.2.3</t>
  </si>
  <si>
    <t>5.12.3.2</t>
  </si>
  <si>
    <t>5.12.3.1</t>
  </si>
  <si>
    <t>5.12.3</t>
  </si>
  <si>
    <t>5.12.3.3</t>
  </si>
  <si>
    <t>5.12.3.4</t>
  </si>
  <si>
    <r>
      <t xml:space="preserve">Pieaugušo, garums 3 </t>
    </r>
    <r>
      <rPr>
        <sz val="10"/>
        <color theme="1"/>
        <rFont val="Calibri"/>
        <family val="2"/>
        <charset val="186"/>
      </rPr>
      <t>±</t>
    </r>
    <r>
      <rPr>
        <sz val="10"/>
        <color theme="1"/>
        <rFont val="Times New Roman"/>
        <family val="1"/>
        <charset val="186"/>
      </rPr>
      <t>0,5m (GE atsauces nr. 877235 vai analogs)</t>
    </r>
  </si>
  <si>
    <r>
      <t xml:space="preserve">Pieaugušo, garums 6 </t>
    </r>
    <r>
      <rPr>
        <sz val="10"/>
        <color theme="1"/>
        <rFont val="Calibri"/>
        <family val="2"/>
        <charset val="186"/>
      </rPr>
      <t>±</t>
    </r>
    <r>
      <rPr>
        <sz val="10"/>
        <color theme="1"/>
        <rFont val="Times New Roman"/>
        <family val="1"/>
        <charset val="186"/>
      </rPr>
      <t>0,5m (GE atsauces nr. 879739 vai analogs)</t>
    </r>
  </si>
  <si>
    <t>Jaundzimušo, garums  3 ±0,5m (GE atsauces nr. 877514 vai analogs)</t>
  </si>
  <si>
    <t>Jaundzimušo, garums  6 ±0,5m (GE atsauces nr. 890639 vai analogs)</t>
  </si>
  <si>
    <t>Savienojamas ar neinvazīvā spiediena mērīšanas cauruli no pozīcijas 5.12;</t>
  </si>
  <si>
    <r>
      <t xml:space="preserve"> „Pacientu novērošanas monitoru piederumi</t>
    </r>
    <r>
      <rPr>
        <sz val="10"/>
        <color theme="1"/>
        <rFont val="Times New Roman"/>
        <family val="1"/>
        <charset val="186"/>
      </rPr>
      <t>” nolikumam</t>
    </r>
  </si>
  <si>
    <t>Vispārīgās prasības:</t>
  </si>
  <si>
    <t>Savienojams ar  elektrokardiogrammas kabeli no pukta 4.1</t>
  </si>
  <si>
    <t>4.4.2.6</t>
  </si>
  <si>
    <t>4.5.2.4</t>
  </si>
  <si>
    <t>4.5.2.5</t>
  </si>
  <si>
    <t>4.5.2.6</t>
  </si>
  <si>
    <t>4.5.3.4</t>
  </si>
  <si>
    <t>4.5.3.5</t>
  </si>
  <si>
    <t>4.5.3.6</t>
  </si>
  <si>
    <t>4.6.3</t>
  </si>
  <si>
    <t>4.6.3.1</t>
  </si>
  <si>
    <t>4.6.3.2</t>
  </si>
  <si>
    <t>4.6.3.3</t>
  </si>
  <si>
    <t>7. daļa Temperatūras sensori Nihon Kohden pacientu monitoriem</t>
  </si>
  <si>
    <t>Cena kopā, EUR bez PVN</t>
  </si>
  <si>
    <t>Kopā, EUR bez PVN:</t>
  </si>
  <si>
    <t>5.15</t>
  </si>
  <si>
    <t>5.15.1</t>
  </si>
  <si>
    <t>5.15.1.1</t>
  </si>
  <si>
    <t>Monitoru līnijām jābūt saderīgām ar Datex-Ohmeda pacientu novērošanas monitoriem</t>
  </si>
  <si>
    <t>Atsauces numurs GE 73310 vai analogs</t>
  </si>
  <si>
    <t>5.15.2</t>
  </si>
  <si>
    <t>5.15.2.1</t>
  </si>
  <si>
    <t>5.15.2.2</t>
  </si>
  <si>
    <t>5.15.2.3</t>
  </si>
  <si>
    <t>Monitoria līnijas</t>
  </si>
  <si>
    <t>Entropijas sensori</t>
  </si>
  <si>
    <t>Vienreizlietojamo entropijas sensoru komplekts;</t>
  </si>
  <si>
    <t>Saderīgi ar Datex-Ohmeda pacientu novērošanas monitoriem</t>
  </si>
  <si>
    <t xml:space="preserve"> Sensoriem jādarbojas ar M-Entropy moduļiem; </t>
  </si>
  <si>
    <t xml:space="preserve">4 Sensoriem jāūt pilnā komplektācijā un gataviem lietošanai. </t>
  </si>
  <si>
    <t>Atsauces nummurs GE M1174413 vai analogs</t>
  </si>
  <si>
    <t>5.16</t>
  </si>
  <si>
    <t>5.16.1</t>
  </si>
  <si>
    <t>5.16.1.1</t>
  </si>
  <si>
    <t>5.16.2</t>
  </si>
  <si>
    <t>5.16.2.1</t>
  </si>
  <si>
    <t>5.16.2.2</t>
  </si>
  <si>
    <t>5.16.2.3</t>
  </si>
  <si>
    <t>5.16.2.4</t>
  </si>
  <si>
    <t>5.16.2.5</t>
  </si>
  <si>
    <t>Vienreizlietojams entropijas sensors</t>
  </si>
  <si>
    <t>Monitora līnija</t>
  </si>
  <si>
    <t>Garums vismaz 1,5 m</t>
  </si>
  <si>
    <t>Vienreiz lietojama, sterila;</t>
  </si>
  <si>
    <r>
      <t xml:space="preserve">Zondes izmērs 9 </t>
    </r>
    <r>
      <rPr>
        <sz val="10"/>
        <rFont val="Calibri"/>
        <family val="2"/>
        <charset val="186"/>
      </rPr>
      <t>±</t>
    </r>
    <r>
      <rPr>
        <sz val="10"/>
        <rFont val="Times New Roman"/>
        <family val="1"/>
        <charset val="186"/>
      </rPr>
      <t>1 mm</t>
    </r>
  </si>
  <si>
    <r>
      <t xml:space="preserve">Kabeļa garums 71 </t>
    </r>
    <r>
      <rPr>
        <sz val="10"/>
        <rFont val="Calibri"/>
        <family val="2"/>
        <charset val="186"/>
      </rPr>
      <t>±</t>
    </r>
    <r>
      <rPr>
        <sz val="10"/>
        <rFont val="Times New Roman"/>
        <family val="1"/>
        <charset val="186"/>
      </rPr>
      <t xml:space="preserve"> 5 cm</t>
    </r>
  </si>
  <si>
    <t>1.2.2.6</t>
  </si>
  <si>
    <t>Savietojamas ar Philips pacientu monitoriem</t>
  </si>
  <si>
    <r>
      <t xml:space="preserve">Novadījumu garums 85 </t>
    </r>
    <r>
      <rPr>
        <sz val="10"/>
        <rFont val="Calibri"/>
        <family val="2"/>
        <charset val="186"/>
      </rPr>
      <t>±</t>
    </r>
    <r>
      <rPr>
        <sz val="10"/>
        <rFont val="Times New Roman"/>
        <family val="1"/>
        <charset val="186"/>
      </rPr>
      <t>5 cm;</t>
    </r>
  </si>
  <si>
    <t>Paredzamais daudzums (iepak.) *:</t>
  </si>
  <si>
    <t>Vienā iepākojumā ne mazāk kā 10 gabali</t>
  </si>
  <si>
    <t>Saderīgs ar Philips TRx4851A, Philips M2601B;</t>
  </si>
  <si>
    <t>1.4.2.5</t>
  </si>
  <si>
    <t>Daudzreizlietojams, derīgs vismaz 10 lietošanas reizēm</t>
  </si>
  <si>
    <r>
      <t xml:space="preserve">Sensora diametrs 9,5 </t>
    </r>
    <r>
      <rPr>
        <sz val="10"/>
        <color theme="1"/>
        <rFont val="Calibri"/>
        <family val="2"/>
        <charset val="186"/>
      </rPr>
      <t>±</t>
    </r>
    <r>
      <rPr>
        <sz val="10"/>
        <color theme="1"/>
        <rFont val="Times New Roman"/>
        <family val="1"/>
        <charset val="186"/>
      </rPr>
      <t>1mm</t>
    </r>
  </si>
  <si>
    <t>1.7.2.5</t>
  </si>
  <si>
    <t>Materiāls: nerūsējošais tērauds ar parklājumu</t>
  </si>
  <si>
    <t>1.7.2.6</t>
  </si>
  <si>
    <t>Savienojama ar daudzreiz un vienreiz lietojamām pieaugušo un pediatriskām neinvazīvā spiediena manžetēm</t>
  </si>
  <si>
    <t>Savienojama ar vienreiz lietojamām jaundzimušo neinvazīvā spiediena manžetēm</t>
  </si>
  <si>
    <t>Ar krāsu-izmēru indikāciju</t>
  </si>
  <si>
    <t>Saderīga ar Philips IntelliVue monitoru</t>
  </si>
  <si>
    <t>1.11.2.6</t>
  </si>
  <si>
    <t>1.11.2.7</t>
  </si>
  <si>
    <t>Savienojams ar Philips SureSigns pacientu monitoriem</t>
  </si>
  <si>
    <t>5 novadījumi  (Atsauces nr. Philips 989803184911 vai analogs)</t>
  </si>
  <si>
    <t>Vada garums ne mazāks par 2 m</t>
  </si>
  <si>
    <t>Ae krāsu-izmēru indikāciju</t>
  </si>
  <si>
    <t>1.21.2.5</t>
  </si>
  <si>
    <t>Garums ne mazāks par 1 m:</t>
  </si>
  <si>
    <t>Paredzamais daudzums (iepāk.) *:</t>
  </si>
  <si>
    <t>3.5.2.4</t>
  </si>
  <si>
    <t>3.7.2.6</t>
  </si>
  <si>
    <t xml:space="preserve">Jaundzimušo </t>
  </si>
  <si>
    <t>3.8.2.5</t>
  </si>
  <si>
    <t>Paredzamais daudzums (iepāk.)*:</t>
  </si>
  <si>
    <t>Vienā iepākojumā ne mazāk kā 10 gab.</t>
  </si>
  <si>
    <t>3.8.2.6</t>
  </si>
  <si>
    <t xml:space="preserve">Savienojams ar Drager  pod </t>
  </si>
  <si>
    <t>5.9.2.5</t>
  </si>
  <si>
    <t xml:space="preserve">Garums ne mazāks par 2,5 m </t>
  </si>
  <si>
    <t>GE atsauces nr. 16560 vai analogs</t>
  </si>
  <si>
    <t>5.9.2.6</t>
  </si>
  <si>
    <t>5.9.2.7</t>
  </si>
  <si>
    <t>GE atsauces nr. M1050784 vai analogs</t>
  </si>
  <si>
    <t>Savienojams ar vienreiz lietojamiem entropijas sensoriem no pozīcijas 5.5</t>
  </si>
  <si>
    <t>Savienojams ar elektrokardiogrammas kabeli no pozīcijas 6.1</t>
  </si>
  <si>
    <t>6.5</t>
  </si>
  <si>
    <t>6.5.1</t>
  </si>
  <si>
    <t>6.5.1.1</t>
  </si>
  <si>
    <t>6.5.2</t>
  </si>
  <si>
    <t>6.5.2.1</t>
  </si>
  <si>
    <t>6.5.2.2</t>
  </si>
  <si>
    <t>6.5.2.3</t>
  </si>
  <si>
    <t>6.5.3</t>
  </si>
  <si>
    <t>6.5.3.1</t>
  </si>
  <si>
    <t>6.5.3.2</t>
  </si>
  <si>
    <t>1 savienojums ar monitoru (Codan atsauces nr. BDP156HP1 vai analogs)</t>
  </si>
  <si>
    <t>2 savienojumi ar monitoru (Codan atsauces nr. BDP156HP2 vai analogs)</t>
  </si>
  <si>
    <t>Konektors saderīgs ar invazīvā spiediena kontaktligzdu no pozīcijas 1.27</t>
  </si>
  <si>
    <t>Garums ne mazāks par 100 cm</t>
  </si>
  <si>
    <t>Nepieciešamais mērījumu diapazons viss spektrs vismaz no - 50 mmHg līdz = 300 mmHg</t>
  </si>
  <si>
    <t>Jutīgums 5 μV/V/mmHg (±1 %) un defibrilācijas rezistence/izturība pie 5 izlādēm ar 360 j pie 50 Ω vismaz 5 minūtēs</t>
  </si>
  <si>
    <t>Savietojams ar esošām Philips iekārtām/monitora blokiem ( stiprinājumiem un kabeļiem )</t>
  </si>
  <si>
    <t>Nepārtrauktās plūsmas ātrums 3±10% ml/h pie 300mmHg, skalošanas ātrums min 1±10%  ml/sek.</t>
  </si>
  <si>
    <t>Sistēma neveicina turbulenci un burbuļu veidošanos.</t>
  </si>
  <si>
    <t xml:space="preserve">Spiediena pārvades vads , marķēts ar krāsām, garums 15 cm±10% </t>
  </si>
  <si>
    <t>Trīszars/trīsvirzienu vārsts</t>
  </si>
  <si>
    <t>Spiedienizturīgs pilinātājs ar piltuvi, garums 120 cm±10%   , savienotājs ar arteriālo  vai venozo zaru.</t>
  </si>
  <si>
    <t xml:space="preserve">Arteriālais zara komplekts – v/l sensors, savienojams ar skalotāju/pilinātāju, spiediena pārvades vads marķēts ar sarkanu līniju, diametrs 1 mm, trīszars ar pagarinātāju. </t>
  </si>
  <si>
    <t xml:space="preserve">Venozā spiediena merīšanas  komplekts – v/l sensors, savienojams ar skalotāju/pilinātāju, spiediena  pārvades vads marķēts ar zilu līniju, diametrs 1 mm, trīszars ar pagarinātāju.  </t>
  </si>
  <si>
    <t>Vienam spiedienam</t>
  </si>
  <si>
    <t>1.28.2.3</t>
  </si>
  <si>
    <t>1.28.2.4</t>
  </si>
  <si>
    <t>1.28.2.5</t>
  </si>
  <si>
    <t>1.28.2.6</t>
  </si>
  <si>
    <r>
      <t xml:space="preserve">Pagarinātājs 15 </t>
    </r>
    <r>
      <rPr>
        <sz val="10"/>
        <color theme="1"/>
        <rFont val="Calibri"/>
        <family val="2"/>
        <charset val="186"/>
      </rPr>
      <t xml:space="preserve">±3 </t>
    </r>
    <r>
      <rPr>
        <sz val="10"/>
        <color theme="1"/>
        <rFont val="Times New Roman"/>
        <family val="1"/>
        <charset val="186"/>
      </rPr>
      <t>cm, savienots ar trīszari</t>
    </r>
  </si>
  <si>
    <t>Dubultās mērīšana kameras, pielietojams invazīvi izmērot AP, CVP, PAP, LAP ar iespēju mērījumi četriem spiedieniem  (Codan atsauces nr. ST-951-180 vai analogs)</t>
  </si>
  <si>
    <t>Spiedienizturīgs pilinātājs,pagarinātājs 180±10% cm garš, trīsdaļīgs savienotājs ar pievienotiem arteriāliem un venoziem zariem, trešais gals noslēgts un brīvs.</t>
  </si>
  <si>
    <t>Integrēta artērijas paraugi savākšanas sistēma ar rezervuāru vismaz 2.3 ml ±10%  un bakteriālo filtru</t>
  </si>
  <si>
    <t>Arteriālā spiediena detekcijas sistēma – vienreiz lietojamais, sterili iepakots sensors, skalotājs, spiediena pārvades vads marķēts ar sarkanu līniju 180±10% cm + 20cm, diametrs 1mm, savienojums ar trīs virzienu vārstu. Nepieciešamais mērījumu diapazons viss spektrs no 50 mmHg līdz 300 mmHg*.</t>
  </si>
  <si>
    <t>Venozā spiediena detekcijas sistēma – vienreiz lietojamais, sterili iepakots sensors, skalotājs, spiediena pārvades vads marķēts ar zilu līniju 125±10% cm, diametrs 1mm. Nepieciešamais mērījumu diapazons viss spektrs no 50 mmHg līdz 300 mmHg*.</t>
  </si>
  <si>
    <t>Atsevišķa plaušu artērijas spiediena detekcijas sistēma -  vienreiz lietojamais, sterili iepakots sensors, skalotājs, spiediena pārvades vads marķēts ar dzeltenu līniju 125±10% cm, diametrs 1mm, Nepieciešamais mērījumu diapazons viss spektrs no 50 mmHg līdz 300 mmHg*</t>
  </si>
  <si>
    <t>Integrēta artērijas paraugi savākšanas sistēma ar rezervuāru vismaz 2,3 ml ±10%  un 0,2 qm bakteriālo filtru</t>
  </si>
  <si>
    <r>
      <t xml:space="preserve">Pagarinātājs 15 </t>
    </r>
    <r>
      <rPr>
        <sz val="10"/>
        <color theme="1"/>
        <rFont val="Calibri"/>
        <family val="2"/>
        <charset val="186"/>
      </rPr>
      <t>±</t>
    </r>
    <r>
      <rPr>
        <sz val="10"/>
        <color theme="1"/>
        <rFont val="Times New Roman"/>
        <family val="1"/>
        <charset val="186"/>
      </rPr>
      <t>3 cm, savienots ar trīszari</t>
    </r>
  </si>
  <si>
    <t>1.26.2.1</t>
  </si>
  <si>
    <t>1.26.3.3</t>
  </si>
  <si>
    <t>1.26.3.4</t>
  </si>
  <si>
    <t>1.26.3.5</t>
  </si>
  <si>
    <t>1.26.3.6</t>
  </si>
  <si>
    <t>1.26.3.7</t>
  </si>
  <si>
    <t>1.27.2.2</t>
  </si>
  <si>
    <r>
      <t xml:space="preserve">KOPĒJĀ VĒRTĒJAMĀ CENA </t>
    </r>
    <r>
      <rPr>
        <b/>
        <sz val="10"/>
        <color theme="1"/>
        <rFont val="Times New Roman"/>
        <family val="1"/>
        <charset val="186"/>
      </rPr>
      <t>bez PVN, EUR par 8. daļu</t>
    </r>
  </si>
  <si>
    <t>8.1</t>
  </si>
  <si>
    <t>8.1.1</t>
  </si>
  <si>
    <t>8.1.1.1</t>
  </si>
  <si>
    <t>8.1.2</t>
  </si>
  <si>
    <t>8.1.8.1</t>
  </si>
  <si>
    <t>8.1.2.2</t>
  </si>
  <si>
    <t>8.1.2.3</t>
  </si>
  <si>
    <t>8.1.3</t>
  </si>
  <si>
    <t>8.1.3.1</t>
  </si>
  <si>
    <t>8.1.3.2</t>
  </si>
  <si>
    <t>8.2</t>
  </si>
  <si>
    <t>8.2.1</t>
  </si>
  <si>
    <t>8.2.1.1</t>
  </si>
  <si>
    <t>8.2.2</t>
  </si>
  <si>
    <t>8.2.2.1</t>
  </si>
  <si>
    <t>8.2.8.2</t>
  </si>
  <si>
    <t>8.2.2.3</t>
  </si>
  <si>
    <t>8.2.3</t>
  </si>
  <si>
    <t>8.2.3.1</t>
  </si>
  <si>
    <t>8.2.3.2</t>
  </si>
  <si>
    <t>8.2.3.3</t>
  </si>
  <si>
    <t>8.2.3.4</t>
  </si>
  <si>
    <t>8.3</t>
  </si>
  <si>
    <t>8.3.1</t>
  </si>
  <si>
    <t>8.3.1.1</t>
  </si>
  <si>
    <t>8.3.2</t>
  </si>
  <si>
    <t>8.3.2.1</t>
  </si>
  <si>
    <t>8.3.2.2</t>
  </si>
  <si>
    <t>8.3.2.3</t>
  </si>
  <si>
    <t>8.3.2.4</t>
  </si>
  <si>
    <t>8.3.2.5</t>
  </si>
  <si>
    <t>8.3.2.6</t>
  </si>
  <si>
    <t>8.3.2.7</t>
  </si>
  <si>
    <t>8.3.2.8</t>
  </si>
  <si>
    <t>8.3.2.9</t>
  </si>
  <si>
    <t>8.3.2.10</t>
  </si>
  <si>
    <t>8.3.2.11</t>
  </si>
  <si>
    <t>8.3.2.12</t>
  </si>
  <si>
    <t>8.3.2.13</t>
  </si>
  <si>
    <t>8.3.3</t>
  </si>
  <si>
    <t>8.3.3.1</t>
  </si>
  <si>
    <t>8.3.3.2</t>
  </si>
  <si>
    <t>8.4</t>
  </si>
  <si>
    <t>8.4.1</t>
  </si>
  <si>
    <t>8.4.1.1</t>
  </si>
  <si>
    <t>8.4.2</t>
  </si>
  <si>
    <t>8.4.2.1</t>
  </si>
  <si>
    <t>8.4.2.2</t>
  </si>
  <si>
    <t>8.4.2.3</t>
  </si>
  <si>
    <t>8.4.2.4</t>
  </si>
  <si>
    <t>8.4.2.5</t>
  </si>
  <si>
    <t>8.4.2.6</t>
  </si>
  <si>
    <t>8.4.2.7</t>
  </si>
  <si>
    <t>8.4.2.8</t>
  </si>
  <si>
    <t>8.4.2.9</t>
  </si>
  <si>
    <t>8.4.2.10</t>
  </si>
  <si>
    <t>8.4.2.11</t>
  </si>
  <si>
    <t>8.4.2.12</t>
  </si>
  <si>
    <t>8.4.2.13</t>
  </si>
  <si>
    <t>8.4.2.14</t>
  </si>
  <si>
    <t>8.4.2.15</t>
  </si>
  <si>
    <t>8.4.2.16</t>
  </si>
  <si>
    <t>8.4.2.17</t>
  </si>
  <si>
    <t>8.4.2.18</t>
  </si>
  <si>
    <t>8. daļa Invazīvā spiediena piederumi pacientu monitoriem</t>
  </si>
  <si>
    <r>
      <t>Iesniegt ražotāja vai tā pilnvarotā pārstāvja izsniegtu</t>
    </r>
    <r>
      <rPr>
        <i/>
        <sz val="10"/>
        <rFont val="Times New Roman"/>
        <family val="1"/>
        <charset val="186"/>
      </rPr>
      <t xml:space="preserve"> </t>
    </r>
    <r>
      <rPr>
        <sz val="10"/>
        <rFont val="Times New Roman"/>
        <family val="1"/>
        <charset val="186"/>
      </rPr>
      <t>apliecinošu dokumentu,  kas apliecina, ka piegādātājs ir tiesīgs izplatīt piedāvāto produktu Latvijas Republikas teritorijā (vai Eiropas Savienības teritorijā);</t>
    </r>
  </si>
  <si>
    <t>Pretendentam jāiesniedz monitora ražotāja vai tā pilnvarotā pārstāvja izsniegtu apliecinājumu, ka piedāvātā prece ir saderīga ar Tehniskā-finanšu piedāvājuma formā norādīto iekārtu, ar kuru to ir paredzēts lietot un tā nodrošinās funkcijas, kurām tā ir paredzēta, bez kļūmēm un adaptāciju, kas nav iekļauta piedāvājumā.</t>
  </si>
  <si>
    <t>Piedāvātajām daudzreiz lietojamām precēm garantijas termiņš ir ne mazāk kā 3 mēneši no piegādes brīža;</t>
  </si>
  <si>
    <t>Pretendentam jāiesniedz monitora ražotāja izsniegtu apliecinājumu, ka piedāvātā prece ir saderīga ar Tehniskā-finanšu piedāvājuma formā norādīto iekārtu, ar kuru to ir paredzēts lietot un tā nodrošinās funkcijas, kurām tā ir paredzēta, bez kļūmēm un adaptāciju, kas nav iekļauta piedāvājumā.</t>
  </si>
  <si>
    <t>Pielikums Nr.2</t>
  </si>
  <si>
    <t>Iepirkuma identifikācijas Nr. PSKUS 2017/12_</t>
  </si>
  <si>
    <t>Pielikums Nr. 2</t>
  </si>
  <si>
    <t>Iepirkuma identifikācijas Nr. PSKUS  2017/12</t>
  </si>
  <si>
    <t>Pielikums Nr. 3</t>
  </si>
  <si>
    <t>Iepirkuma identifikācijas Nr. PSKUS 2017/12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</si>
</sst>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Ls-426]\ * #,##0.00_-;\-[$Ls-426]\ * #,##0.00_-;_-[$Ls-426]\ * &quot;-&quot;??_-;_-@_-"/>
    <numFmt numFmtId="165" formatCode="_-[$€-2]\ * #,##0.00_-;\-[$€-2]\ * #,##0.00_-;_-[$€-2]\ * &quot;-&quot;??_-;_-@_-"/>
    <numFmt numFmtId="166" formatCode="&quot;€&quot;\ #,##0.00"/>
  </numFmts>
  <fonts count="34" x14ac:knownFonts="1">
    <font>
      <sz val="11"/>
      <color theme="1"/>
      <name val="Calibri"/>
      <family val="2"/>
      <charset val="186"/>
      <scheme val="minor"/>
    </font>
    <font>
      <sz val="10"/>
      <color theme="1"/>
      <name val="Times New Roman"/>
      <family val="1"/>
      <charset val="186"/>
    </font>
    <font>
      <b/>
      <sz val="10"/>
      <name val="Times New Roman"/>
      <family val="1"/>
      <charset val="186"/>
    </font>
    <font>
      <b/>
      <sz val="10"/>
      <color theme="1"/>
      <name val="Times New Roman"/>
      <family val="1"/>
      <charset val="186"/>
    </font>
    <font>
      <b/>
      <sz val="10"/>
      <name val="Arial"/>
      <family val="2"/>
      <charset val="186"/>
    </font>
    <font>
      <b/>
      <i/>
      <sz val="10"/>
      <name val="Arial"/>
      <family val="2"/>
      <charset val="186"/>
    </font>
    <font>
      <sz val="10"/>
      <name val="Times New Roman"/>
      <family val="1"/>
    </font>
    <font>
      <sz val="10"/>
      <name val="Arial"/>
      <family val="2"/>
      <charset val="186"/>
    </font>
    <font>
      <sz val="12"/>
      <color theme="1"/>
      <name val="Times New Roman"/>
      <family val="1"/>
      <charset val="186"/>
    </font>
    <font>
      <b/>
      <i/>
      <sz val="10"/>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i/>
      <sz val="11"/>
      <name val="Times New Roman"/>
      <family val="1"/>
      <charset val="186"/>
    </font>
    <font>
      <sz val="10"/>
      <name val="Times New Roman"/>
      <family val="1"/>
      <charset val="186"/>
    </font>
    <font>
      <i/>
      <sz val="10"/>
      <name val="Times New Roman"/>
      <family val="1"/>
      <charset val="186"/>
    </font>
    <font>
      <sz val="10"/>
      <color rgb="FF000000"/>
      <name val="Times New Roman"/>
      <family val="1"/>
      <charset val="186"/>
    </font>
    <font>
      <sz val="11"/>
      <color theme="1"/>
      <name val="Times New Roman"/>
      <family val="1"/>
      <charset val="186"/>
    </font>
    <font>
      <vertAlign val="subscript"/>
      <sz val="10"/>
      <color theme="1"/>
      <name val="Times New Roman"/>
      <family val="1"/>
      <charset val="186"/>
    </font>
    <font>
      <sz val="11"/>
      <color theme="1"/>
      <name val="Calibri"/>
      <family val="2"/>
      <charset val="186"/>
      <scheme val="minor"/>
    </font>
    <font>
      <b/>
      <sz val="11"/>
      <color theme="1"/>
      <name val="Calibri"/>
      <family val="2"/>
      <charset val="186"/>
      <scheme val="minor"/>
    </font>
    <font>
      <sz val="10"/>
      <color rgb="FF20231E"/>
      <name val="Times New Roman"/>
      <family val="1"/>
      <charset val="186"/>
    </font>
    <font>
      <i/>
      <sz val="10"/>
      <color theme="1"/>
      <name val="Times New Roman"/>
      <family val="1"/>
      <charset val="186"/>
    </font>
    <font>
      <sz val="10"/>
      <color theme="1"/>
      <name val="Calibri"/>
      <family val="2"/>
      <charset val="186"/>
    </font>
    <font>
      <sz val="11"/>
      <name val="Calibri"/>
      <family val="2"/>
      <charset val="186"/>
      <scheme val="minor"/>
    </font>
    <font>
      <b/>
      <sz val="11"/>
      <name val="Calibri"/>
      <family val="2"/>
      <charset val="186"/>
      <scheme val="minor"/>
    </font>
    <font>
      <sz val="11"/>
      <color rgb="FFFF0000"/>
      <name val="Calibri"/>
      <family val="2"/>
      <charset val="186"/>
      <scheme val="minor"/>
    </font>
    <font>
      <vertAlign val="subscript"/>
      <sz val="10"/>
      <name val="Times New Roman"/>
      <family val="1"/>
      <charset val="186"/>
    </font>
    <font>
      <sz val="10"/>
      <name val="Calibri"/>
      <family val="2"/>
      <charset val="186"/>
    </font>
    <font>
      <b/>
      <i/>
      <sz val="10"/>
      <color theme="1"/>
      <name val="Arial"/>
      <family val="2"/>
      <charset val="186"/>
    </font>
    <font>
      <u/>
      <sz val="11"/>
      <color theme="10"/>
      <name val="Calibri"/>
      <family val="2"/>
      <charset val="186"/>
      <scheme val="minor"/>
    </font>
    <font>
      <b/>
      <i/>
      <sz val="10"/>
      <color theme="1"/>
      <name val="Times New Roman"/>
      <family val="1"/>
      <charset val="186"/>
    </font>
    <font>
      <b/>
      <i/>
      <sz val="11"/>
      <color theme="1"/>
      <name val="Times New Roman"/>
      <family val="1"/>
      <charset val="186"/>
    </font>
    <font>
      <sz val="10"/>
      <color theme="1"/>
      <name val="Symbol"/>
      <family val="1"/>
      <charset val="2"/>
    </font>
  </fonts>
  <fills count="10">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7FE58B"/>
        <bgColor indexed="64"/>
      </patternFill>
    </fill>
    <fill>
      <patternFill patternType="solid">
        <fgColor rgb="FFF4B08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164" fontId="1" fillId="0" borderId="0">
      <alignment vertical="center" wrapText="1"/>
    </xf>
    <xf numFmtId="165" fontId="8" fillId="0" borderId="0">
      <alignment vertical="center" wrapText="1"/>
    </xf>
    <xf numFmtId="164" fontId="1" fillId="0" borderId="0">
      <alignment vertical="center" wrapText="1"/>
    </xf>
    <xf numFmtId="43" fontId="19" fillId="0" borderId="0" applyFont="0" applyFill="0" applyBorder="0" applyAlignment="0" applyProtection="0"/>
    <xf numFmtId="0" fontId="30" fillId="0" borderId="0" applyNumberFormat="0" applyFill="0" applyBorder="0" applyAlignment="0" applyProtection="0"/>
  </cellStyleXfs>
  <cellXfs count="148">
    <xf numFmtId="0" fontId="0" fillId="0" borderId="0" xfId="0"/>
    <xf numFmtId="0" fontId="2" fillId="2" borderId="1" xfId="1" applyNumberFormat="1" applyFont="1" applyFill="1" applyBorder="1" applyAlignment="1">
      <alignment horizontal="center" vertical="center" wrapText="1"/>
    </xf>
    <xf numFmtId="0" fontId="4" fillId="3" borderId="1" xfId="0" quotePrefix="1" applyFont="1" applyFill="1" applyBorder="1" applyAlignment="1">
      <alignment horizontal="center"/>
    </xf>
    <xf numFmtId="0" fontId="5" fillId="3" borderId="1" xfId="0" applyFont="1" applyFill="1" applyBorder="1" applyAlignment="1">
      <alignment wrapText="1"/>
    </xf>
    <xf numFmtId="49" fontId="6" fillId="0" borderId="1" xfId="0" applyNumberFormat="1" applyFont="1" applyFill="1" applyBorder="1" applyAlignment="1">
      <alignment horizontal="right" vertical="center" wrapText="1"/>
    </xf>
    <xf numFmtId="0" fontId="6" fillId="0" borderId="2" xfId="0" quotePrefix="1" applyNumberFormat="1" applyFont="1" applyFill="1" applyBorder="1" applyAlignment="1">
      <alignment horizontal="right" vertical="top" wrapText="1"/>
    </xf>
    <xf numFmtId="0" fontId="2" fillId="4" borderId="1" xfId="0" applyNumberFormat="1" applyFont="1" applyFill="1" applyBorder="1" applyAlignment="1">
      <alignment horizontal="right" vertical="center" wrapText="1"/>
    </xf>
    <xf numFmtId="0" fontId="2" fillId="4" borderId="1" xfId="0" quotePrefix="1" applyNumberFormat="1" applyFont="1" applyFill="1" applyBorder="1" applyAlignment="1">
      <alignment horizontal="right" vertical="top" wrapText="1"/>
    </xf>
    <xf numFmtId="0" fontId="5" fillId="4" borderId="1" xfId="0" quotePrefix="1" applyFont="1" applyFill="1" applyBorder="1" applyAlignment="1">
      <alignment horizontal="right"/>
    </xf>
    <xf numFmtId="0" fontId="7" fillId="0" borderId="1" xfId="0" quotePrefix="1" applyFont="1" applyBorder="1" applyAlignment="1">
      <alignment horizontal="right"/>
    </xf>
    <xf numFmtId="0" fontId="5" fillId="4" borderId="1" xfId="0" quotePrefix="1" applyFont="1" applyFill="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14" fontId="1" fillId="0" borderId="0" xfId="1" applyNumberFormat="1" applyAlignment="1">
      <alignment vertical="center"/>
    </xf>
    <xf numFmtId="164" fontId="1" fillId="0" borderId="0" xfId="1" applyAlignment="1">
      <alignment horizontal="left" vertical="top" wrapText="1"/>
    </xf>
    <xf numFmtId="164" fontId="1" fillId="0" borderId="0" xfId="1" applyAlignment="1">
      <alignment vertical="center" wrapText="1"/>
    </xf>
    <xf numFmtId="0" fontId="1" fillId="0" borderId="0" xfId="1" applyNumberFormat="1" applyAlignment="1">
      <alignment horizontal="right" vertical="center"/>
    </xf>
    <xf numFmtId="0" fontId="11" fillId="0" borderId="0" xfId="0" applyFont="1" applyBorder="1" applyAlignment="1">
      <alignment horizontal="right"/>
    </xf>
    <xf numFmtId="0" fontId="11" fillId="0" borderId="0" xfId="0" applyFont="1" applyBorder="1" applyAlignment="1">
      <alignment horizontal="center"/>
    </xf>
    <xf numFmtId="0" fontId="14" fillId="0" borderId="1" xfId="0" applyNumberFormat="1" applyFont="1" applyFill="1" applyBorder="1" applyAlignment="1">
      <alignment horizontal="right" vertical="top" wrapText="1"/>
    </xf>
    <xf numFmtId="0" fontId="2" fillId="0" borderId="0" xfId="0" applyFont="1" applyAlignment="1">
      <alignment vertical="center"/>
    </xf>
    <xf numFmtId="0" fontId="16" fillId="0" borderId="0" xfId="0" applyFont="1" applyAlignment="1">
      <alignment vertical="center"/>
    </xf>
    <xf numFmtId="0" fontId="1" fillId="0" borderId="0" xfId="0" applyFont="1" applyAlignment="1">
      <alignment vertical="center"/>
    </xf>
    <xf numFmtId="164" fontId="1" fillId="0" borderId="0" xfId="1" applyAlignment="1">
      <alignment horizontal="right" vertical="top" wrapText="1"/>
    </xf>
    <xf numFmtId="164" fontId="1" fillId="0" borderId="0" xfId="1" applyAlignment="1">
      <alignment horizontal="right" vertical="center" wrapText="1"/>
    </xf>
    <xf numFmtId="164" fontId="1" fillId="0" borderId="0" xfId="1" applyAlignment="1">
      <alignment horizontal="right" vertical="top" wrapText="1"/>
    </xf>
    <xf numFmtId="0" fontId="1" fillId="5" borderId="1" xfId="0" applyFont="1" applyFill="1" applyBorder="1" applyAlignment="1">
      <alignment horizontal="justify" vertical="top" wrapText="1"/>
    </xf>
    <xf numFmtId="0" fontId="17" fillId="0" borderId="0" xfId="0" applyNumberFormat="1" applyFont="1" applyBorder="1" applyAlignment="1">
      <alignment vertical="center"/>
    </xf>
    <xf numFmtId="0" fontId="9" fillId="4" borderId="2" xfId="0" applyFont="1" applyFill="1" applyBorder="1" applyAlignment="1">
      <alignment vertical="center" wrapText="1"/>
    </xf>
    <xf numFmtId="0" fontId="9" fillId="4" borderId="1" xfId="1" quotePrefix="1" applyNumberFormat="1" applyFont="1" applyFill="1" applyBorder="1" applyAlignment="1">
      <alignment vertical="center" wrapText="1"/>
    </xf>
    <xf numFmtId="0" fontId="0" fillId="0" borderId="1" xfId="0" applyFill="1" applyBorder="1" applyAlignment="1">
      <alignment horizontal="center" vertical="center"/>
    </xf>
    <xf numFmtId="0" fontId="0" fillId="0" borderId="1" xfId="0" applyBorder="1"/>
    <xf numFmtId="0" fontId="1" fillId="5" borderId="2" xfId="0" applyFont="1" applyFill="1" applyBorder="1" applyAlignment="1">
      <alignment horizontal="justify" vertical="top" wrapText="1"/>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1" xfId="0" applyFont="1" applyBorder="1" applyAlignment="1">
      <alignment vertical="top" wrapText="1"/>
    </xf>
    <xf numFmtId="165" fontId="6" fillId="0" borderId="4" xfId="2" applyFont="1" applyFill="1" applyBorder="1" applyAlignment="1">
      <alignment horizontal="left" vertical="top" wrapText="1"/>
    </xf>
    <xf numFmtId="0" fontId="1" fillId="0" borderId="1" xfId="0" applyFont="1" applyFill="1" applyBorder="1" applyAlignment="1">
      <alignment horizontal="justify" vertical="top" wrapText="1"/>
    </xf>
    <xf numFmtId="164" fontId="1" fillId="0" borderId="0" xfId="1" applyAlignment="1">
      <alignment horizontal="right" vertical="top" wrapText="1"/>
    </xf>
    <xf numFmtId="0" fontId="11" fillId="0" borderId="0" xfId="0" applyFont="1" applyBorder="1" applyAlignment="1">
      <alignment horizontal="center"/>
    </xf>
    <xf numFmtId="0" fontId="22" fillId="0" borderId="1" xfId="0" applyFont="1" applyBorder="1" applyAlignment="1">
      <alignment horizontal="justify" vertical="top" wrapText="1"/>
    </xf>
    <xf numFmtId="43" fontId="0" fillId="0" borderId="0" xfId="4" applyFont="1"/>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0" fontId="0" fillId="0" borderId="0" xfId="0" applyAlignment="1">
      <alignment horizontal="center"/>
    </xf>
    <xf numFmtId="0" fontId="20" fillId="6" borderId="1" xfId="0" applyFont="1" applyFill="1" applyBorder="1" applyAlignment="1">
      <alignment horizontal="center"/>
    </xf>
    <xf numFmtId="0" fontId="20" fillId="6" borderId="2" xfId="0" applyFont="1" applyFill="1" applyBorder="1" applyAlignment="1">
      <alignment horizontal="center"/>
    </xf>
    <xf numFmtId="0" fontId="20" fillId="6" borderId="3" xfId="0" applyFont="1" applyFill="1" applyBorder="1" applyAlignment="1">
      <alignment horizontal="left"/>
    </xf>
    <xf numFmtId="0" fontId="0" fillId="0" borderId="1" xfId="0" quotePrefix="1" applyBorder="1"/>
    <xf numFmtId="0" fontId="0" fillId="7" borderId="1" xfId="0" quotePrefix="1" applyFill="1" applyBorder="1"/>
    <xf numFmtId="0" fontId="20" fillId="7" borderId="1" xfId="0" applyFont="1" applyFill="1" applyBorder="1" applyAlignment="1">
      <alignment horizontal="right"/>
    </xf>
    <xf numFmtId="0" fontId="0" fillId="6" borderId="1" xfId="0" applyFill="1" applyBorder="1"/>
    <xf numFmtId="0" fontId="20" fillId="6" borderId="1" xfId="0" applyFont="1" applyFill="1" applyBorder="1"/>
    <xf numFmtId="0" fontId="0" fillId="6" borderId="2" xfId="0" applyFill="1" applyBorder="1"/>
    <xf numFmtId="0" fontId="25" fillId="6" borderId="3" xfId="0" applyFont="1" applyFill="1" applyBorder="1"/>
    <xf numFmtId="166" fontId="24" fillId="0" borderId="1" xfId="0" applyNumberFormat="1" applyFont="1" applyBorder="1"/>
    <xf numFmtId="0" fontId="0" fillId="8" borderId="1" xfId="0" quotePrefix="1" applyFill="1" applyBorder="1"/>
    <xf numFmtId="0" fontId="20" fillId="8" borderId="1" xfId="0" applyFont="1" applyFill="1" applyBorder="1" applyAlignment="1">
      <alignment horizontal="right"/>
    </xf>
    <xf numFmtId="0" fontId="0" fillId="0" borderId="1" xfId="0" applyBorder="1" applyAlignment="1">
      <alignment wrapText="1"/>
    </xf>
    <xf numFmtId="0" fontId="0" fillId="0" borderId="2" xfId="0" applyBorder="1" applyAlignment="1">
      <alignment horizontal="center" vertical="center"/>
    </xf>
    <xf numFmtId="0" fontId="0" fillId="0" borderId="4" xfId="0" applyBorder="1" applyAlignment="1">
      <alignment horizontal="center" vertical="center"/>
    </xf>
    <xf numFmtId="0" fontId="24" fillId="0" borderId="0" xfId="0" applyFont="1"/>
    <xf numFmtId="0" fontId="29" fillId="3" borderId="1" xfId="0" applyFont="1" applyFill="1" applyBorder="1" applyAlignment="1">
      <alignment wrapText="1"/>
    </xf>
    <xf numFmtId="0" fontId="14" fillId="0" borderId="1" xfId="0" applyFont="1" applyFill="1" applyBorder="1" applyAlignment="1">
      <alignment horizontal="justify" vertical="top" wrapText="1"/>
    </xf>
    <xf numFmtId="0" fontId="30" fillId="0" borderId="0" xfId="5"/>
    <xf numFmtId="0" fontId="26" fillId="0" borderId="0" xfId="0" applyFont="1"/>
    <xf numFmtId="0" fontId="0" fillId="0" borderId="2" xfId="0" applyBorder="1" applyAlignment="1">
      <alignment horizontal="center" vertical="center"/>
    </xf>
    <xf numFmtId="0" fontId="0" fillId="0" borderId="4" xfId="0" applyBorder="1" applyAlignment="1">
      <alignment horizontal="center" vertical="center"/>
    </xf>
    <xf numFmtId="164" fontId="1" fillId="0" borderId="0" xfId="1" applyAlignment="1">
      <alignment horizontal="right" vertical="top" wrapText="1"/>
    </xf>
    <xf numFmtId="0" fontId="11" fillId="0" borderId="0" xfId="0" applyFont="1" applyBorder="1" applyAlignment="1">
      <alignment horizontal="center"/>
    </xf>
    <xf numFmtId="0" fontId="1" fillId="0" borderId="4" xfId="0" applyFont="1" applyBorder="1" applyAlignment="1">
      <alignment horizontal="justify" vertical="top" wrapText="1"/>
    </xf>
    <xf numFmtId="0" fontId="1" fillId="0" borderId="1" xfId="0" applyFont="1" applyBorder="1" applyAlignment="1">
      <alignment horizontal="right" vertical="center" wrapText="1"/>
    </xf>
    <xf numFmtId="0" fontId="32"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7" fillId="0" borderId="0" xfId="0" applyFont="1" applyAlignment="1">
      <alignment horizontal="justify" vertical="center"/>
    </xf>
    <xf numFmtId="0" fontId="22" fillId="0" borderId="0" xfId="0" applyFont="1" applyAlignment="1">
      <alignment horizontal="justify" vertical="center"/>
    </xf>
    <xf numFmtId="0" fontId="1" fillId="5" borderId="5" xfId="0" applyFont="1" applyFill="1" applyBorder="1" applyAlignment="1">
      <alignment horizontal="justify" vertical="top" wrapText="1"/>
    </xf>
    <xf numFmtId="0" fontId="0" fillId="0" borderId="1" xfId="0" applyFill="1" applyBorder="1" applyAlignment="1">
      <alignment wrapText="1"/>
    </xf>
    <xf numFmtId="0" fontId="24" fillId="0" borderId="1" xfId="0" applyFont="1" applyFill="1" applyBorder="1" applyAlignment="1">
      <alignment wrapText="1"/>
    </xf>
    <xf numFmtId="166" fontId="24" fillId="0" borderId="0" xfId="0" applyNumberFormat="1" applyFont="1" applyAlignment="1">
      <alignment horizontal="center"/>
    </xf>
    <xf numFmtId="166" fontId="25" fillId="6" borderId="4" xfId="0" applyNumberFormat="1" applyFont="1" applyFill="1" applyBorder="1" applyAlignment="1">
      <alignment horizontal="center"/>
    </xf>
    <xf numFmtId="166" fontId="24" fillId="7" borderId="1" xfId="0" applyNumberFormat="1" applyFont="1" applyFill="1" applyBorder="1"/>
    <xf numFmtId="166" fontId="24" fillId="6" borderId="1" xfId="0" applyNumberFormat="1" applyFont="1" applyFill="1" applyBorder="1"/>
    <xf numFmtId="166" fontId="24" fillId="6" borderId="3" xfId="0" applyNumberFormat="1" applyFont="1" applyFill="1" applyBorder="1"/>
    <xf numFmtId="166" fontId="24" fillId="6" borderId="4" xfId="0" applyNumberFormat="1" applyFont="1" applyFill="1" applyBorder="1"/>
    <xf numFmtId="166" fontId="24" fillId="8" borderId="1" xfId="0" applyNumberFormat="1" applyFont="1" applyFill="1" applyBorder="1"/>
    <xf numFmtId="166" fontId="24" fillId="0" borderId="0" xfId="0" applyNumberFormat="1" applyFont="1"/>
    <xf numFmtId="166" fontId="25" fillId="6" borderId="1" xfId="0" applyNumberFormat="1" applyFont="1" applyFill="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horizontal="center"/>
    </xf>
    <xf numFmtId="164" fontId="1" fillId="0" borderId="0" xfId="1" applyAlignment="1">
      <alignment horizontal="right" vertical="top" wrapText="1"/>
    </xf>
    <xf numFmtId="0" fontId="14" fillId="5" borderId="1" xfId="0" applyFont="1" applyFill="1" applyBorder="1" applyAlignment="1">
      <alignment horizontal="justify" vertical="top" wrapText="1"/>
    </xf>
    <xf numFmtId="0" fontId="14" fillId="5" borderId="2" xfId="0" applyFont="1" applyFill="1" applyBorder="1" applyAlignment="1">
      <alignment horizontal="justify" vertical="top" wrapText="1"/>
    </xf>
    <xf numFmtId="0" fontId="10" fillId="0" borderId="0" xfId="1" applyNumberFormat="1" applyFont="1" applyAlignment="1">
      <alignment horizontal="center" vertical="center" wrapText="1"/>
    </xf>
    <xf numFmtId="0" fontId="11" fillId="0" borderId="0" xfId="1" applyNumberFormat="1" applyFont="1" applyBorder="1" applyAlignment="1">
      <alignment horizontal="center" wrapText="1"/>
    </xf>
    <xf numFmtId="0" fontId="0" fillId="0" borderId="0" xfId="0" applyAlignment="1">
      <alignment horizontal="center"/>
    </xf>
    <xf numFmtId="0" fontId="31" fillId="9" borderId="1" xfId="0" applyFont="1" applyFill="1" applyBorder="1" applyAlignment="1">
      <alignment horizontal="center" vertical="center" wrapText="1"/>
    </xf>
    <xf numFmtId="165" fontId="17" fillId="9" borderId="1" xfId="0" applyNumberFormat="1"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32" fillId="0" borderId="0" xfId="0" applyFont="1" applyAlignment="1">
      <alignment horizontal="left" vertical="center" wrapText="1"/>
    </xf>
    <xf numFmtId="0" fontId="22" fillId="0" borderId="0" xfId="0" applyFont="1" applyAlignment="1">
      <alignment horizontal="right"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165" fontId="17" fillId="0" borderId="1" xfId="0" applyNumberFormat="1" applyFont="1" applyBorder="1" applyAlignment="1">
      <alignment horizontal="center" vertical="center" wrapText="1"/>
    </xf>
    <xf numFmtId="165" fontId="6" fillId="0" borderId="2"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 fillId="3" borderId="2"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5" fillId="4" borderId="2" xfId="0" applyFont="1" applyFill="1" applyBorder="1" applyAlignment="1">
      <alignment horizontal="left" wrapText="1"/>
    </xf>
    <xf numFmtId="0" fontId="5" fillId="4" borderId="3" xfId="0" applyFont="1" applyFill="1" applyBorder="1" applyAlignment="1">
      <alignment horizontal="left" wrapText="1"/>
    </xf>
    <xf numFmtId="0" fontId="5" fillId="4" borderId="4" xfId="0" applyFont="1" applyFill="1" applyBorder="1" applyAlignment="1">
      <alignment horizontal="left" wrapText="1"/>
    </xf>
    <xf numFmtId="0" fontId="9" fillId="4" borderId="2" xfId="2" applyNumberFormat="1" applyFont="1" applyFill="1" applyBorder="1" applyAlignment="1">
      <alignment horizontal="left" vertical="center" wrapText="1"/>
    </xf>
    <xf numFmtId="0" fontId="9" fillId="4" borderId="3" xfId="2" applyNumberFormat="1" applyFont="1" applyFill="1" applyBorder="1" applyAlignment="1">
      <alignment horizontal="left" vertical="center" wrapText="1"/>
    </xf>
    <xf numFmtId="0" fontId="9" fillId="4" borderId="4" xfId="2" applyNumberFormat="1" applyFont="1" applyFill="1" applyBorder="1" applyAlignment="1">
      <alignment horizontal="left" vertical="center" wrapText="1"/>
    </xf>
    <xf numFmtId="165" fontId="2" fillId="4" borderId="2" xfId="0" applyNumberFormat="1" applyFont="1" applyFill="1" applyBorder="1" applyAlignment="1">
      <alignment horizontal="center" vertical="center" wrapText="1"/>
    </xf>
    <xf numFmtId="165" fontId="2" fillId="4" borderId="3"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43" fontId="0" fillId="0" borderId="2" xfId="4" applyFont="1" applyBorder="1" applyAlignment="1">
      <alignment horizontal="center" vertical="center"/>
    </xf>
    <xf numFmtId="43" fontId="0" fillId="0" borderId="4" xfId="4" applyFont="1" applyBorder="1" applyAlignment="1">
      <alignment horizontal="center" vertical="center"/>
    </xf>
    <xf numFmtId="0" fontId="11" fillId="0" borderId="0" xfId="0" applyFont="1" applyBorder="1" applyAlignment="1">
      <alignment horizontal="center"/>
    </xf>
    <xf numFmtId="0" fontId="12" fillId="0" borderId="0" xfId="0" applyFont="1" applyBorder="1" applyAlignment="1">
      <alignment horizontal="center"/>
    </xf>
    <xf numFmtId="0" fontId="13" fillId="0" borderId="0" xfId="0" quotePrefix="1" applyNumberFormat="1" applyFont="1" applyFill="1" applyBorder="1" applyAlignment="1">
      <alignment horizontal="left" vertical="center" wrapText="1"/>
    </xf>
    <xf numFmtId="0" fontId="14" fillId="0" borderId="1" xfId="0" quotePrefix="1" applyNumberFormat="1" applyFont="1" applyFill="1" applyBorder="1" applyAlignment="1">
      <alignment horizontal="left" vertical="top" wrapText="1"/>
    </xf>
    <xf numFmtId="0" fontId="3" fillId="2" borderId="2" xfId="1" applyNumberFormat="1"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right" vertical="center"/>
    </xf>
    <xf numFmtId="0" fontId="1" fillId="0" borderId="0" xfId="0" applyFont="1" applyAlignment="1">
      <alignment horizontal="right" vertical="center"/>
    </xf>
    <xf numFmtId="164" fontId="1" fillId="0" borderId="0" xfId="1" applyAlignment="1">
      <alignment horizontal="right" vertical="top" wrapText="1"/>
    </xf>
    <xf numFmtId="0" fontId="14" fillId="0" borderId="1" xfId="3" applyNumberFormat="1" applyFont="1" applyFill="1" applyBorder="1" applyAlignment="1">
      <alignment horizontal="left" vertical="top" wrapText="1"/>
    </xf>
    <xf numFmtId="0" fontId="14" fillId="0" borderId="1" xfId="3" quotePrefix="1" applyNumberFormat="1"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16" fillId="0" borderId="0" xfId="0" applyFont="1" applyAlignment="1">
      <alignment horizontal="right" vertical="center"/>
    </xf>
    <xf numFmtId="0" fontId="2" fillId="3" borderId="2" xfId="1" applyNumberFormat="1" applyFont="1" applyFill="1" applyBorder="1" applyAlignment="1">
      <alignment horizontal="center" vertical="center" wrapText="1"/>
    </xf>
    <xf numFmtId="0" fontId="2" fillId="3" borderId="4" xfId="1" applyNumberFormat="1" applyFont="1" applyFill="1" applyBorder="1" applyAlignment="1">
      <alignment horizontal="center" vertical="center" wrapText="1"/>
    </xf>
    <xf numFmtId="0" fontId="24" fillId="0" borderId="2" xfId="0" applyFont="1" applyBorder="1" applyAlignment="1">
      <alignment horizontal="center" vertical="center"/>
    </xf>
    <xf numFmtId="0" fontId="24" fillId="0" borderId="4" xfId="0" applyFont="1" applyBorder="1" applyAlignment="1">
      <alignment horizontal="center" vertical="center"/>
    </xf>
  </cellXfs>
  <cellStyles count="6">
    <cellStyle name="Comma" xfId="4" builtinId="3"/>
    <cellStyle name="Hyperlink" xfId="5" builtinId="8"/>
    <cellStyle name="Normal" xfId="0" builtinId="0"/>
    <cellStyle name="Normal 2" xfId="2"/>
    <cellStyle name="Normal 3" xfId="3"/>
    <cellStyle name="Normal 4" xfId="1"/>
  </cellStyles>
  <dxfs count="0"/>
  <tableStyles count="0" defaultTableStyle="TableStyleMedium2" defaultPivotStyle="PivotStyleLight16"/>
  <colors>
    <mruColors>
      <color rgb="FFD95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5"/>
  <sheetViews>
    <sheetView topLeftCell="A4" zoomScaleNormal="100" workbookViewId="0">
      <selection activeCell="C98" sqref="C98"/>
    </sheetView>
  </sheetViews>
  <sheetFormatPr defaultRowHeight="15" x14ac:dyDescent="0.25"/>
  <cols>
    <col min="2" max="2" width="5.28515625" customWidth="1"/>
    <col min="3" max="3" width="67.42578125" customWidth="1"/>
    <col min="4" max="4" width="14.7109375" style="87" customWidth="1"/>
  </cols>
  <sheetData>
    <row r="3" spans="2:4" ht="15.75" x14ac:dyDescent="0.25">
      <c r="B3" s="95" t="s">
        <v>14</v>
      </c>
      <c r="C3" s="95"/>
      <c r="D3" s="95"/>
    </row>
    <row r="4" spans="2:4" ht="15.75" x14ac:dyDescent="0.25">
      <c r="B4" s="96" t="s">
        <v>34</v>
      </c>
      <c r="C4" s="96"/>
      <c r="D4" s="96"/>
    </row>
    <row r="5" spans="2:4" x14ac:dyDescent="0.25">
      <c r="B5" s="97" t="s">
        <v>897</v>
      </c>
      <c r="C5" s="97"/>
      <c r="D5" s="97"/>
    </row>
    <row r="6" spans="2:4" x14ac:dyDescent="0.25">
      <c r="C6" s="45"/>
      <c r="D6" s="80"/>
    </row>
    <row r="7" spans="2:4" ht="30" x14ac:dyDescent="0.25">
      <c r="B7" s="46" t="s">
        <v>952</v>
      </c>
      <c r="C7" s="46" t="s">
        <v>953</v>
      </c>
      <c r="D7" s="88" t="s">
        <v>1250</v>
      </c>
    </row>
    <row r="8" spans="2:4" x14ac:dyDescent="0.25">
      <c r="B8" s="47"/>
      <c r="C8" s="48" t="str">
        <f>'1 daļa'!A9</f>
        <v>1. daļa Piederumi Philips pacientu monitoriem</v>
      </c>
      <c r="D8" s="81"/>
    </row>
    <row r="9" spans="2:4" x14ac:dyDescent="0.25">
      <c r="B9" s="49" t="s">
        <v>3</v>
      </c>
      <c r="C9" s="59" t="str">
        <f>'1 daļa'!B25</f>
        <v xml:space="preserve">Foley katetra temperatūras zonde </v>
      </c>
      <c r="D9" s="56">
        <f>'1 daļa'!$C$26</f>
        <v>0</v>
      </c>
    </row>
    <row r="10" spans="2:4" x14ac:dyDescent="0.25">
      <c r="B10" s="49" t="s">
        <v>62</v>
      </c>
      <c r="C10" s="59" t="str">
        <f>'1 daļa'!B42</f>
        <v>Ādas virsmas temperatūras zonde</v>
      </c>
      <c r="D10" s="56">
        <f>'1 daļa'!C45</f>
        <v>0</v>
      </c>
    </row>
    <row r="11" spans="2:4" x14ac:dyDescent="0.25">
      <c r="B11" s="49" t="s">
        <v>81</v>
      </c>
      <c r="C11" s="59" t="str">
        <f>'1 daļa'!B58</f>
        <v xml:space="preserve">Elektrokardiogrammas kabelis telemetrijai </v>
      </c>
      <c r="D11" s="56">
        <f>'1 daļa'!C61</f>
        <v>0</v>
      </c>
    </row>
    <row r="12" spans="2:4" x14ac:dyDescent="0.25">
      <c r="B12" s="49" t="s">
        <v>85</v>
      </c>
      <c r="C12" s="59" t="str">
        <f>'1 daļa'!B73</f>
        <v>Noņemams aizsargvairogs telemetrijas elektrokardiogrammas kabelim</v>
      </c>
      <c r="D12" s="56">
        <f>'1 daļa'!C76</f>
        <v>0</v>
      </c>
    </row>
    <row r="13" spans="2:4" x14ac:dyDescent="0.25">
      <c r="B13" s="49" t="s">
        <v>92</v>
      </c>
      <c r="C13" s="59" t="str">
        <f>'1 daļa'!B88</f>
        <v>Jaundzimušo EKG vadu komplekts Philips pacientu monitoriem</v>
      </c>
      <c r="D13" s="56">
        <f>'1 daļa'!C91</f>
        <v>0</v>
      </c>
    </row>
    <row r="14" spans="2:4" x14ac:dyDescent="0.25">
      <c r="B14" s="49" t="s">
        <v>100</v>
      </c>
      <c r="C14" s="59" t="str">
        <f>'1 daļa'!B103</f>
        <v>EKG krūšu vadu komplekts Philips pacientu monitoriem</v>
      </c>
      <c r="D14" s="56">
        <f>'1 daļa'!C106</f>
        <v>0</v>
      </c>
    </row>
    <row r="15" spans="2:4" x14ac:dyDescent="0.25">
      <c r="B15" s="49" t="s">
        <v>112</v>
      </c>
      <c r="C15" s="59" t="str">
        <f>'1 daļa'!B119</f>
        <v>Ādas temperatūras zonde Philips pacientu monitoriem</v>
      </c>
      <c r="D15" s="56">
        <f>'1 daļa'!C122</f>
        <v>0</v>
      </c>
    </row>
    <row r="16" spans="2:4" x14ac:dyDescent="0.25">
      <c r="B16" s="49" t="s">
        <v>133</v>
      </c>
      <c r="C16" s="59" t="str">
        <f>'1 daļa'!B135</f>
        <v>Temperatūras zondes pagarinātāja kabelis Philips pacientu monitoriem</v>
      </c>
      <c r="D16" s="56">
        <f>'1 daļa'!C136</f>
        <v>0</v>
      </c>
    </row>
    <row r="17" spans="2:4" x14ac:dyDescent="0.25">
      <c r="B17" s="49" t="s">
        <v>148</v>
      </c>
      <c r="C17" s="59" t="str">
        <f>'1 daļa'!B149</f>
        <v>Neinvazīvā spiediena savienojošā caurule Philips pacientu monitoriem</v>
      </c>
      <c r="D17" s="56">
        <f>'1 daļa'!C150</f>
        <v>0</v>
      </c>
    </row>
    <row r="18" spans="2:4" ht="30" x14ac:dyDescent="0.25">
      <c r="B18" s="49" t="s">
        <v>157</v>
      </c>
      <c r="C18" s="59" t="str">
        <f>'1 daļa'!B163</f>
        <v>Neinvazīvā spiediena savienojošā caurule Philips pacientu monitoriem jaundzimušiem</v>
      </c>
      <c r="D18" s="56">
        <f>'1 daļa'!C164</f>
        <v>0</v>
      </c>
    </row>
    <row r="19" spans="2:4" x14ac:dyDescent="0.25">
      <c r="B19" s="49" t="s">
        <v>183</v>
      </c>
      <c r="C19" s="59" t="str">
        <f>'1 daļa'!B177</f>
        <v>Daudzreizlietojama neinvazīvā spiediena mērīšanas manšete</v>
      </c>
      <c r="D19" s="56">
        <f>'1 daļa'!C178</f>
        <v>0</v>
      </c>
    </row>
    <row r="20" spans="2:4" x14ac:dyDescent="0.25">
      <c r="B20" s="49" t="s">
        <v>201</v>
      </c>
      <c r="C20" s="59" t="str">
        <f>'1 daļa'!B199</f>
        <v>Jaundzimušo vienreizlietojama neinvazīvā spiediena mērīšanas manšete</v>
      </c>
      <c r="D20" s="56">
        <f>'1 daļa'!C202</f>
        <v>0</v>
      </c>
    </row>
    <row r="21" spans="2:4" x14ac:dyDescent="0.25">
      <c r="B21" s="49" t="s">
        <v>214</v>
      </c>
      <c r="C21" s="59" t="str">
        <f>'1 daļa'!B216</f>
        <v>Pulsa oksimetrijas savienojošais kabelis ar 8 adatu saspraudni</v>
      </c>
      <c r="D21" s="56">
        <f>'1 daļa'!C219</f>
        <v>0</v>
      </c>
    </row>
    <row r="22" spans="2:4" x14ac:dyDescent="0.25">
      <c r="B22" s="49" t="s">
        <v>223</v>
      </c>
      <c r="C22" s="59" t="str">
        <f>'1 daļa'!B232</f>
        <v>Pulsa oksimetrijas savienojošais kabelis ar 12 adatu saspraudni</v>
      </c>
      <c r="D22" s="56">
        <f>'1 daļa'!C235</f>
        <v>0</v>
      </c>
    </row>
    <row r="23" spans="2:4" ht="30" x14ac:dyDescent="0.25">
      <c r="B23" s="49" t="s">
        <v>242</v>
      </c>
      <c r="C23" s="59" t="str">
        <f>'1 daļa'!B248</f>
        <v>Pulsa oksimetrijas savienojošais kabelis ar 12 adatu saspraudni priekš 8 adatu konektora</v>
      </c>
      <c r="D23" s="56">
        <f>'1 daļa'!C251</f>
        <v>0</v>
      </c>
    </row>
    <row r="24" spans="2:4" x14ac:dyDescent="0.25">
      <c r="B24" s="49" t="s">
        <v>251</v>
      </c>
      <c r="C24" s="59" t="str">
        <f>'1 daļa'!B264</f>
        <v>Baterijas Philips pacientu monitoriem</v>
      </c>
      <c r="D24" s="56">
        <f>'1 daļa'!C265</f>
        <v>0</v>
      </c>
    </row>
    <row r="25" spans="2:4" x14ac:dyDescent="0.25">
      <c r="B25" s="49" t="s">
        <v>256</v>
      </c>
      <c r="C25" s="59" t="str">
        <f>'1 daļa'!B278</f>
        <v>Elektrokardiogrammas kabelis Goldway G30 pacientu monitoriem</v>
      </c>
      <c r="D25" s="56">
        <f>'1 daļa'!C279</f>
        <v>0</v>
      </c>
    </row>
    <row r="26" spans="2:4" ht="30" x14ac:dyDescent="0.25">
      <c r="B26" s="49" t="s">
        <v>265</v>
      </c>
      <c r="C26" s="59" t="str">
        <f>'1 daļa'!B291</f>
        <v>Elektrokardiogrammas novadījumu kabelis Goldway G30  pacientu monitoriem</v>
      </c>
      <c r="D26" s="56">
        <f>'1 daļa'!C292</f>
        <v>0</v>
      </c>
    </row>
    <row r="27" spans="2:4" x14ac:dyDescent="0.25">
      <c r="B27" s="49" t="s">
        <v>602</v>
      </c>
      <c r="C27" s="59" t="str">
        <f>'1 daļa'!B305</f>
        <v>Ādas temperatūras sensors Goldway G30 pacientu monitoriem</v>
      </c>
      <c r="D27" s="56">
        <f>'1 daļa'!C308</f>
        <v>0</v>
      </c>
    </row>
    <row r="28" spans="2:4" ht="30" x14ac:dyDescent="0.25">
      <c r="B28" s="49" t="s">
        <v>607</v>
      </c>
      <c r="C28" s="59" t="str">
        <f>'1 daļa'!B322</f>
        <v>Neinvazīvā spiediena savienojošā caurule Goldway G30 pacientu monitoriem</v>
      </c>
      <c r="D28" s="56">
        <f>'1 daļa'!C325</f>
        <v>0</v>
      </c>
    </row>
    <row r="29" spans="2:4" ht="30" x14ac:dyDescent="0.25">
      <c r="B29" s="49" t="s">
        <v>613</v>
      </c>
      <c r="C29" s="59" t="str">
        <f>'1 daļa'!B336</f>
        <v>Neinvazīvā spiediena mērīšanas manšetes Goldway G30 pacientu monitoriem</v>
      </c>
      <c r="D29" s="56">
        <f>'1 daļa'!C337</f>
        <v>0</v>
      </c>
    </row>
    <row r="30" spans="2:4" x14ac:dyDescent="0.25">
      <c r="B30" s="49" t="s">
        <v>623</v>
      </c>
      <c r="C30" s="59" t="str">
        <f>'1 daļa'!B355</f>
        <v>Kapnogrāfijas līnijas IntelliVue sērijas monitoriem</v>
      </c>
      <c r="D30" s="56">
        <f>'1 daļa'!C356</f>
        <v>0</v>
      </c>
    </row>
    <row r="31" spans="2:4" x14ac:dyDescent="0.25">
      <c r="B31" s="49" t="s">
        <v>1013</v>
      </c>
      <c r="C31" s="59" t="str">
        <f>'1 daļa'!B374</f>
        <v>Kapnogrāfijas līnijas IntelliVue sērijas monitoriem</v>
      </c>
      <c r="D31" s="56">
        <f>'1 daļa'!C377</f>
        <v>0</v>
      </c>
    </row>
    <row r="32" spans="2:4" x14ac:dyDescent="0.25">
      <c r="B32" s="49" t="s">
        <v>1022</v>
      </c>
      <c r="C32" s="59" t="str">
        <f>'1 daļa'!B394</f>
        <v>Gāzu paraugu līnija G1/G5 moduliem</v>
      </c>
      <c r="D32" s="56">
        <f>'1 daļa'!C397</f>
        <v>0</v>
      </c>
    </row>
    <row r="33" spans="2:4" x14ac:dyDescent="0.25">
      <c r="B33" s="49" t="s">
        <v>1029</v>
      </c>
      <c r="C33" s="59" t="str">
        <f>'1 daļa'!B410</f>
        <v>Ūdenssavācējfiltrs G1/G5 moduļiem</v>
      </c>
      <c r="D33" s="56">
        <f>'1 daļa'!C413</f>
        <v>0</v>
      </c>
    </row>
    <row r="34" spans="2:4" x14ac:dyDescent="0.25">
      <c r="B34" s="49" t="s">
        <v>1045</v>
      </c>
      <c r="C34" s="59" t="str">
        <f>'1 daļa'!B425</f>
        <v>SpO2 sensori ar 8 adatu spraudni Philips pacientu monitoriem</v>
      </c>
      <c r="D34" s="56">
        <f>'1 daļa'!C426</f>
        <v>0</v>
      </c>
    </row>
    <row r="35" spans="2:4" x14ac:dyDescent="0.25">
      <c r="B35" s="49" t="s">
        <v>1054</v>
      </c>
      <c r="C35" s="59" t="str">
        <f>'1 daļa'!B444</f>
        <v>SpO2 sensori ar 9 adatu konektoru</v>
      </c>
      <c r="D35" s="56">
        <f>'1 daļa'!C445</f>
        <v>0</v>
      </c>
    </row>
    <row r="36" spans="2:4" x14ac:dyDescent="0.25">
      <c r="B36" s="49" t="s">
        <v>1065</v>
      </c>
      <c r="C36" s="59" t="str">
        <f>'1 daļa'!B460</f>
        <v xml:space="preserve">Pulsa oksimetrijas pagarinājuma kabelis </v>
      </c>
      <c r="D36" s="56">
        <f>'1 daļa'!C463</f>
        <v>0</v>
      </c>
    </row>
    <row r="37" spans="2:4" x14ac:dyDescent="0.25">
      <c r="B37" s="50"/>
      <c r="C37" s="51" t="s">
        <v>1251</v>
      </c>
      <c r="D37" s="82">
        <f>SUM(D9:D36)</f>
        <v>0</v>
      </c>
    </row>
    <row r="38" spans="2:4" x14ac:dyDescent="0.25">
      <c r="B38" s="52"/>
      <c r="C38" s="53" t="str">
        <f>'2 daļa '!A9</f>
        <v>2. daļa Piederumi Pulsion pacientu monitoriem</v>
      </c>
      <c r="D38" s="83"/>
    </row>
    <row r="39" spans="2:4" x14ac:dyDescent="0.25">
      <c r="B39" s="49" t="s">
        <v>273</v>
      </c>
      <c r="C39" s="32" t="str">
        <f>'2 daļa '!B24</f>
        <v>Spiediena izejas adapteris PICCO2 hemodinamikas monitoram</v>
      </c>
      <c r="D39" s="56">
        <f>'2 daļa '!C27</f>
        <v>0</v>
      </c>
    </row>
    <row r="40" spans="2:4" x14ac:dyDescent="0.25">
      <c r="B40" s="49" t="s">
        <v>288</v>
      </c>
      <c r="C40" s="32" t="str">
        <f>'2 daļa '!B37</f>
        <v>Injekcijas sensora kabelis PICCO2 hemodinamikas monitoram</v>
      </c>
      <c r="D40" s="56">
        <f>'2 daļa '!C40</f>
        <v>0</v>
      </c>
    </row>
    <row r="41" spans="2:4" x14ac:dyDescent="0.25">
      <c r="B41" s="49" t="s">
        <v>291</v>
      </c>
      <c r="C41" s="32" t="str">
        <f>'2 daļa '!B50</f>
        <v>Arteriālais konektorkabelis PICCO2 hemodinamikas monitoram</v>
      </c>
      <c r="D41" s="56">
        <f>'2 daļa '!C53</f>
        <v>0</v>
      </c>
    </row>
    <row r="42" spans="2:4" x14ac:dyDescent="0.25">
      <c r="B42" s="49" t="s">
        <v>296</v>
      </c>
      <c r="C42" s="32" t="str">
        <f>'2 daļa '!B63</f>
        <v>Spiediena savienotājkabelis PICCO2 hemodinamikas monitoram</v>
      </c>
      <c r="D42" s="56">
        <f>'2 daļa '!C66</f>
        <v>0</v>
      </c>
    </row>
    <row r="43" spans="2:4" x14ac:dyDescent="0.25">
      <c r="B43" s="50"/>
      <c r="C43" s="51" t="s">
        <v>1251</v>
      </c>
      <c r="D43" s="82">
        <f>SUM(D39:D42)</f>
        <v>0</v>
      </c>
    </row>
    <row r="44" spans="2:4" x14ac:dyDescent="0.25">
      <c r="B44" s="54"/>
      <c r="C44" s="55" t="str">
        <f>'3 daļa '!A9</f>
        <v>3. daļa Piederumi Drager pacientu monitoriem</v>
      </c>
      <c r="D44" s="84"/>
    </row>
    <row r="45" spans="2:4" x14ac:dyDescent="0.25">
      <c r="B45" s="49" t="s">
        <v>307</v>
      </c>
      <c r="C45" s="59" t="str">
        <f>'3 daļa '!B24</f>
        <v>Multi-novadījumu kabelis Siemens/Drager pacientu monitoriem</v>
      </c>
      <c r="D45" s="56">
        <f>'3 daļa '!C25</f>
        <v>0</v>
      </c>
    </row>
    <row r="46" spans="2:4" x14ac:dyDescent="0.25">
      <c r="B46" s="49" t="s">
        <v>321</v>
      </c>
      <c r="C46" s="59" t="str">
        <f>'3 daļa '!B38</f>
        <v xml:space="preserve">EKG kabelis Siemens/Drager pacientu monitoriem  </v>
      </c>
      <c r="D46" s="56">
        <f>'3 daļa '!C39</f>
        <v>0</v>
      </c>
    </row>
    <row r="47" spans="2:4" x14ac:dyDescent="0.25">
      <c r="B47" s="49" t="s">
        <v>338</v>
      </c>
      <c r="C47" s="59" t="str">
        <f>'3 daļa '!B53</f>
        <v>Ādas virsmas temperatūras zonde Siemens/Drager pacientu monitoriem</v>
      </c>
      <c r="D47" s="56">
        <f>'3 daļa '!C54</f>
        <v>0</v>
      </c>
    </row>
    <row r="48" spans="2:4" x14ac:dyDescent="0.25">
      <c r="B48" s="49" t="s">
        <v>351</v>
      </c>
      <c r="C48" s="59" t="str">
        <f>'3 daļa '!B67</f>
        <v>Temperatūras zonde Siemens/Drager pacientu monitoriem</v>
      </c>
      <c r="D48" s="56">
        <f>'3 daļa '!C68</f>
        <v>0</v>
      </c>
    </row>
    <row r="49" spans="2:4" x14ac:dyDescent="0.25">
      <c r="B49" s="49" t="s">
        <v>367</v>
      </c>
      <c r="C49" s="59" t="str">
        <f>'3 daļa '!B83</f>
        <v xml:space="preserve">Temperatūras sensoru aizsargapvalki </v>
      </c>
      <c r="D49" s="56">
        <f>'3 daļa '!C86</f>
        <v>0</v>
      </c>
    </row>
    <row r="50" spans="2:4" ht="30" x14ac:dyDescent="0.25">
      <c r="B50" s="49" t="s">
        <v>370</v>
      </c>
      <c r="C50" s="59" t="str">
        <f>'3 daļa '!B97</f>
        <v>Neinvazīvā spiediena savienošanas caurule Siemens un Draeger pacientu monitoriem</v>
      </c>
      <c r="D50" s="56">
        <f>'3 daļa '!C98</f>
        <v>0</v>
      </c>
    </row>
    <row r="51" spans="2:4" ht="30" x14ac:dyDescent="0.25">
      <c r="B51" s="49" t="s">
        <v>392</v>
      </c>
      <c r="C51" s="59" t="str">
        <f>'3 daļa '!B110</f>
        <v>Neinvazīvā spiediena mērīšanas manšetes Siemens un Draeger pacientu monitoriem</v>
      </c>
      <c r="D51" s="56">
        <f>'3 daļa '!C111</f>
        <v>0</v>
      </c>
    </row>
    <row r="52" spans="2:4" ht="30" x14ac:dyDescent="0.25">
      <c r="B52" s="49" t="s">
        <v>401</v>
      </c>
      <c r="C52" s="59" t="str">
        <f>'3 daļa '!B131</f>
        <v>Jaundzimušo neinvazīvā spiediena mērīšanas manšetes Siemens un Drager pacientu monitoriem</v>
      </c>
      <c r="D52" s="56">
        <f>'3 daļa '!C132</f>
        <v>0</v>
      </c>
    </row>
    <row r="53" spans="2:4" x14ac:dyDescent="0.25">
      <c r="B53" s="49" t="s">
        <v>418</v>
      </c>
      <c r="C53" s="59" t="str">
        <f>'3 daļa '!B151</f>
        <v>Pulsa oksimetrijas savienojošie kabeļi Siemens pacientu monitoriem</v>
      </c>
      <c r="D53" s="56">
        <f>'3 daļa '!C152</f>
        <v>0</v>
      </c>
    </row>
    <row r="54" spans="2:4" ht="30" x14ac:dyDescent="0.25">
      <c r="B54" s="49" t="s">
        <v>436</v>
      </c>
      <c r="C54" s="59" t="str">
        <f>'3 daļa '!B166</f>
        <v>Invazīvā spiediena Y-tipa savienotājkabelis Siemens un Drager pacientu monitoriem</v>
      </c>
      <c r="D54" s="56">
        <f>'3 daļa '!C167</f>
        <v>0</v>
      </c>
    </row>
    <row r="55" spans="2:4" ht="30" x14ac:dyDescent="0.25">
      <c r="B55" s="49" t="s">
        <v>442</v>
      </c>
      <c r="C55" s="59" t="str">
        <f>'3 daļa '!B179</f>
        <v>Invazīvā spiediena adaptera kabelis Siemens un Drager pacientu monitoriem</v>
      </c>
      <c r="D55" s="56">
        <f>'3 daļa '!C182</f>
        <v>0</v>
      </c>
    </row>
    <row r="56" spans="2:4" x14ac:dyDescent="0.25">
      <c r="B56" s="49" t="s">
        <v>449</v>
      </c>
      <c r="C56" s="59" t="str">
        <f>'3 daļa '!B193</f>
        <v>Invazīvā spiediena savienotājkabelis Drager pacientu monitoriem</v>
      </c>
      <c r="D56" s="56">
        <f>'3 daļa '!C194</f>
        <v>0</v>
      </c>
    </row>
    <row r="57" spans="2:4" x14ac:dyDescent="0.25">
      <c r="B57" s="49" t="s">
        <v>702</v>
      </c>
      <c r="C57" s="59" t="str">
        <f>'3 daļa '!B206</f>
        <v>Papildbloku komunikāciju kabelis Drager pacientu monitoriem</v>
      </c>
      <c r="D57" s="56">
        <f>'3 daļa '!C207</f>
        <v>0</v>
      </c>
    </row>
    <row r="58" spans="2:4" x14ac:dyDescent="0.25">
      <c r="B58" s="49" t="s">
        <v>714</v>
      </c>
      <c r="C58" s="59" t="str">
        <f>'3 daļa '!B218</f>
        <v>Akumulatori Drager pacientu monitoriem</v>
      </c>
      <c r="D58" s="56">
        <f>'3 daļa '!C219</f>
        <v>0</v>
      </c>
    </row>
    <row r="59" spans="2:4" x14ac:dyDescent="0.25">
      <c r="B59" s="49" t="s">
        <v>1074</v>
      </c>
      <c r="C59" s="59" t="str">
        <f>'3 daļa '!B231</f>
        <v>Pulss oksimetrijas sensors</v>
      </c>
      <c r="D59" s="56">
        <f>'3 daļa '!C234</f>
        <v>0</v>
      </c>
    </row>
    <row r="60" spans="2:4" x14ac:dyDescent="0.25">
      <c r="B60" s="50"/>
      <c r="C60" s="51" t="s">
        <v>1251</v>
      </c>
      <c r="D60" s="82">
        <f>SUM(D45:D59)</f>
        <v>0</v>
      </c>
    </row>
    <row r="61" spans="2:4" x14ac:dyDescent="0.25">
      <c r="B61" s="54"/>
      <c r="C61" s="55" t="str">
        <f>'4 daļa'!A9</f>
        <v>4. daļa Piederumi Nihon Kohden pacientu monitoriem</v>
      </c>
      <c r="D61" s="84"/>
    </row>
    <row r="62" spans="2:4" x14ac:dyDescent="0.25">
      <c r="B62" s="49" t="s">
        <v>330</v>
      </c>
      <c r="C62" s="78" t="str">
        <f>'4 daļa'!B24</f>
        <v>Elektrokardiogrammas kabelis Nihon Kohden pacientu monitoriem</v>
      </c>
      <c r="D62" s="56">
        <f>'4 daļa'!C27</f>
        <v>0</v>
      </c>
    </row>
    <row r="63" spans="2:4" ht="30" x14ac:dyDescent="0.25">
      <c r="B63" s="49" t="s">
        <v>731</v>
      </c>
      <c r="C63" s="78" t="str">
        <f>'4 daļa'!B39</f>
        <v>Elektrokardiogrammas novadījumu kabelis Nihon Kohden pacientu monitoriem</v>
      </c>
      <c r="D63" s="56">
        <f>'4 daļa'!C40</f>
        <v>0</v>
      </c>
    </row>
    <row r="64" spans="2:4" ht="30" x14ac:dyDescent="0.25">
      <c r="B64" s="49" t="s">
        <v>1169</v>
      </c>
      <c r="C64" s="78" t="str">
        <f>'4 daļa'!B55</f>
        <v>Pulsa oksimetrijas savienojošais kabelis Nihon Kohden pacientu monitoriem</v>
      </c>
      <c r="D64" s="56">
        <f>'4 daļa'!C58</f>
        <v>0</v>
      </c>
    </row>
    <row r="65" spans="2:4" ht="30" x14ac:dyDescent="0.25">
      <c r="B65" s="49" t="s">
        <v>1204</v>
      </c>
      <c r="C65" s="78" t="str">
        <f>'4 daļa'!B69</f>
        <v>Neinvazīvā spiediena savienojošā caurule Nihon Kohden pacientu monitoriem</v>
      </c>
      <c r="D65" s="56">
        <f>'4 daļa'!C72</f>
        <v>0</v>
      </c>
    </row>
    <row r="66" spans="2:4" ht="30" x14ac:dyDescent="0.25">
      <c r="B66" s="49" t="s">
        <v>1205</v>
      </c>
      <c r="C66" s="78" t="str">
        <f>'4 daļa'!B85</f>
        <v>Neinvazīvā spiediena mērīšanas manšetes Nihon Kohden pacientu monitoriem</v>
      </c>
      <c r="D66" s="56">
        <f>'4 daļa'!C86</f>
        <v>0</v>
      </c>
    </row>
    <row r="67" spans="2:4" x14ac:dyDescent="0.25">
      <c r="B67" s="50"/>
      <c r="C67" s="51" t="s">
        <v>1251</v>
      </c>
      <c r="D67" s="82">
        <f>SUM(D62:D66)</f>
        <v>0</v>
      </c>
    </row>
    <row r="68" spans="2:4" x14ac:dyDescent="0.25">
      <c r="B68" s="54"/>
      <c r="C68" s="55" t="str">
        <f>'5 daļa'!A9</f>
        <v>5. daļa Piederumi GE pacientu monitoriem</v>
      </c>
      <c r="D68" s="85"/>
    </row>
    <row r="69" spans="2:4" x14ac:dyDescent="0.25">
      <c r="B69" s="49" t="s">
        <v>466</v>
      </c>
      <c r="C69" s="59" t="str">
        <f>'5 daļa'!B24</f>
        <v>Elektrokardiogrammas kabelis Cardiocap S/5 pacientu monitoriem</v>
      </c>
      <c r="D69" s="56">
        <f>'5 daļa'!C25</f>
        <v>0</v>
      </c>
    </row>
    <row r="70" spans="2:4" ht="30" x14ac:dyDescent="0.25">
      <c r="B70" s="49" t="s">
        <v>745</v>
      </c>
      <c r="C70" s="59" t="str">
        <f>'5 daļa'!B38</f>
        <v>Elektrokardiogrammas novadījumu kabelis Cardiocap S/5 pacientu monitoriem</v>
      </c>
      <c r="D70" s="56">
        <f>'5 daļa'!C39</f>
        <v>0</v>
      </c>
    </row>
    <row r="71" spans="2:4" ht="30" x14ac:dyDescent="0.25">
      <c r="B71" s="49" t="s">
        <v>753</v>
      </c>
      <c r="C71" s="79" t="str">
        <f>'5 daļa'!B53</f>
        <v>Elektrokardiogrammas kabelis Cardiocap S/5 MRI pacientu monitoriem pielietošanai MRI vidē</v>
      </c>
      <c r="D71" s="56">
        <f>'5 daļa'!C56</f>
        <v>0</v>
      </c>
    </row>
    <row r="72" spans="2:4" x14ac:dyDescent="0.25">
      <c r="B72" s="49" t="s">
        <v>757</v>
      </c>
      <c r="C72" s="79" t="str">
        <f>'5 daļa'!B69</f>
        <v>Entropijas sensora kabelis Cardiocap S/5 pacientu monitoriem</v>
      </c>
      <c r="D72" s="56">
        <f>'5 daļa'!C72</f>
        <v>0</v>
      </c>
    </row>
    <row r="73" spans="2:4" x14ac:dyDescent="0.25">
      <c r="B73" s="49" t="s">
        <v>766</v>
      </c>
      <c r="C73" s="79" t="str">
        <f>'5 daļa'!B84</f>
        <v>Entropijas sensors Cardiocap S/5 pacientu monitoriem</v>
      </c>
      <c r="D73" s="56">
        <f>'5 daļa'!C87</f>
        <v>0</v>
      </c>
    </row>
    <row r="74" spans="2:4" x14ac:dyDescent="0.25">
      <c r="B74" s="49" t="s">
        <v>784</v>
      </c>
      <c r="C74" s="79" t="str">
        <f>'5 daļa'!B98</f>
        <v>NMT sensora kabelis Cardiocap S/5 pacientu monitoriem</v>
      </c>
      <c r="D74" s="56">
        <f>'5 daļa'!C101</f>
        <v>0</v>
      </c>
    </row>
    <row r="75" spans="2:4" x14ac:dyDescent="0.25">
      <c r="B75" s="49" t="s">
        <v>792</v>
      </c>
      <c r="C75" s="79" t="str">
        <f>'5 daļa'!B113</f>
        <v>M-NMT Mechanosensors Cardiocap S/5 pacientu monitoriem</v>
      </c>
      <c r="D75" s="56">
        <f>'5 daļa'!C116</f>
        <v>0</v>
      </c>
    </row>
    <row r="76" spans="2:4" ht="15" customHeight="1" x14ac:dyDescent="0.25">
      <c r="B76" s="49" t="s">
        <v>800</v>
      </c>
      <c r="C76" s="79" t="str">
        <f>'5 daļa'!B128</f>
        <v>Pulsa oksimetrijas savienojošais kabelis Cardiocap S/5 pacientu monitoriem</v>
      </c>
      <c r="D76" s="56">
        <f>'5 daļa'!C131</f>
        <v>0</v>
      </c>
    </row>
    <row r="77" spans="2:4" x14ac:dyDescent="0.25">
      <c r="B77" s="49" t="s">
        <v>807</v>
      </c>
      <c r="C77" s="79" t="str">
        <f>'5 daļa'!B142</f>
        <v>Ādas temperatūras sensors Cardiocap S/5 pacientu monitoriem</v>
      </c>
      <c r="D77" s="56">
        <f>'5 daļa'!C145</f>
        <v>0</v>
      </c>
    </row>
    <row r="78" spans="2:4" x14ac:dyDescent="0.25">
      <c r="B78" s="49" t="s">
        <v>817</v>
      </c>
      <c r="C78" s="79" t="str">
        <f>'5 daļa'!B159</f>
        <v>Invazīvais temperatūras sensors Cardiocap S/5 pacientu monitoriem</v>
      </c>
      <c r="D78" s="56">
        <f>'5 daļa'!C160</f>
        <v>0</v>
      </c>
    </row>
    <row r="79" spans="2:4" x14ac:dyDescent="0.25">
      <c r="B79" s="49" t="s">
        <v>824</v>
      </c>
      <c r="C79" s="79" t="str">
        <f>'5 daļa'!B175</f>
        <v xml:space="preserve">Invazīvā spiediena savienotājkabelis Cardiocap S/5 pacientu monitoriem </v>
      </c>
      <c r="D79" s="56">
        <f>'5 daļa'!C177</f>
        <v>0</v>
      </c>
    </row>
    <row r="80" spans="2:4" ht="30" x14ac:dyDescent="0.25">
      <c r="B80" s="49" t="s">
        <v>825</v>
      </c>
      <c r="C80" s="79" t="str">
        <f>'5 daļa'!B188</f>
        <v>Neinvazīvā spiediena savienošanas caurule Cardiocap S/5 pacientu monitoriem</v>
      </c>
      <c r="D80" s="56">
        <f>'5 daļa'!C189</f>
        <v>0</v>
      </c>
    </row>
    <row r="81" spans="2:4" ht="30" x14ac:dyDescent="0.25">
      <c r="B81" s="49" t="s">
        <v>840</v>
      </c>
      <c r="C81" s="59" t="str">
        <f>'5 daļa'!B204</f>
        <v>Neinvazīvā spiediena mērīšanas manšetes Cardiocap S/5 pacientu monitoriem</v>
      </c>
      <c r="D81" s="56">
        <f>'5 daļa'!C205</f>
        <v>0</v>
      </c>
    </row>
    <row r="82" spans="2:4" x14ac:dyDescent="0.25">
      <c r="B82" s="49" t="s">
        <v>867</v>
      </c>
      <c r="C82" s="78" t="str">
        <f>'5 daļa'!B223</f>
        <v xml:space="preserve">Konektori neinvazīvā spiediena manšetēm </v>
      </c>
      <c r="D82" s="56">
        <f>'5 daļa'!C224</f>
        <v>0</v>
      </c>
    </row>
    <row r="83" spans="2:4" x14ac:dyDescent="0.25">
      <c r="B83" s="49" t="s">
        <v>1252</v>
      </c>
      <c r="C83" s="78" t="str">
        <f>'5 daļa'!B243</f>
        <v>Monitoria līnijas</v>
      </c>
      <c r="D83" s="56">
        <f>'5 daļa'!C246</f>
        <v>0</v>
      </c>
    </row>
    <row r="84" spans="2:4" x14ac:dyDescent="0.25">
      <c r="B84" s="49" t="s">
        <v>1268</v>
      </c>
      <c r="C84" s="78" t="str">
        <f>'5 daļa'!B256</f>
        <v>Entropijas sensori</v>
      </c>
      <c r="D84" s="56">
        <f>'5 daļa'!C259</f>
        <v>0</v>
      </c>
    </row>
    <row r="85" spans="2:4" x14ac:dyDescent="0.25">
      <c r="B85" s="50"/>
      <c r="C85" s="51" t="s">
        <v>1251</v>
      </c>
      <c r="D85" s="82">
        <f>SUM(D69:D82)</f>
        <v>0</v>
      </c>
    </row>
    <row r="86" spans="2:4" x14ac:dyDescent="0.25">
      <c r="B86" s="54"/>
      <c r="C86" s="55" t="str">
        <f>'6 daļa'!A9</f>
        <v>6. daļa  Piederumi Mindray pacientu monitoriem</v>
      </c>
      <c r="D86" s="84"/>
    </row>
    <row r="87" spans="2:4" x14ac:dyDescent="0.25">
      <c r="B87" s="49" t="s">
        <v>527</v>
      </c>
      <c r="C87" s="78" t="str">
        <f>'6 daļa'!B24</f>
        <v>Elektrokardiogrammas kabelis Mindray PM 8000 pacientu monitoriem</v>
      </c>
      <c r="D87" s="56">
        <f>'6 daļa'!C25</f>
        <v>0</v>
      </c>
    </row>
    <row r="88" spans="2:4" ht="30" x14ac:dyDescent="0.25">
      <c r="B88" s="49" t="s">
        <v>905</v>
      </c>
      <c r="C88" s="78" t="str">
        <f>'6 daļa'!B38</f>
        <v>Elektrokardiogrammas novadījumu kabelis Mindray PM 8000 pacientu monitoriem</v>
      </c>
      <c r="D88" s="56">
        <f>'6 daļa'!C39</f>
        <v>0</v>
      </c>
    </row>
    <row r="89" spans="2:4" ht="30" x14ac:dyDescent="0.25">
      <c r="B89" s="49" t="s">
        <v>916</v>
      </c>
      <c r="C89" s="78" t="str">
        <f>'6 daļa'!B53</f>
        <v>Neinvazīvā spiediena savienojošā caurule Mindray PM 8000 pacientu monitoriem</v>
      </c>
      <c r="D89" s="56">
        <f>'6 daļa'!C54</f>
        <v>0</v>
      </c>
    </row>
    <row r="90" spans="2:4" ht="30" x14ac:dyDescent="0.25">
      <c r="B90" s="49" t="s">
        <v>934</v>
      </c>
      <c r="C90" s="78" t="str">
        <f>'6 daļa'!B67</f>
        <v>Neinvazīvā spiediena mērīšanas manšetes Mindray PM 8000 pacientu monitoriem</v>
      </c>
      <c r="D90" s="56">
        <f>'6 daļa'!C68</f>
        <v>0</v>
      </c>
    </row>
    <row r="91" spans="2:4" x14ac:dyDescent="0.25">
      <c r="B91" s="49" t="s">
        <v>1144</v>
      </c>
      <c r="C91" s="59" t="str">
        <f>'6 daļa'!B86</f>
        <v>Pulsa oksimetrijas sensors Mindray PM 8000 pacientu monitoriem</v>
      </c>
      <c r="D91" s="56">
        <f>'6 daļa'!F87</f>
        <v>0</v>
      </c>
    </row>
    <row r="92" spans="2:4" x14ac:dyDescent="0.25">
      <c r="B92" s="50"/>
      <c r="C92" s="51" t="s">
        <v>1251</v>
      </c>
      <c r="D92" s="82">
        <f>SUM(D62:D91)</f>
        <v>0</v>
      </c>
    </row>
    <row r="93" spans="2:4" x14ac:dyDescent="0.25">
      <c r="B93" s="54"/>
      <c r="C93" s="55" t="str">
        <f>'7 daļa'!A9</f>
        <v>7. daļa Temperatūras sensori Nihon Kohden pacientu monitoriem</v>
      </c>
      <c r="D93" s="84"/>
    </row>
    <row r="94" spans="2:4" ht="30" x14ac:dyDescent="0.25">
      <c r="B94" s="49" t="s">
        <v>549</v>
      </c>
      <c r="C94" s="59" t="str">
        <f>'7 daļa'!B24</f>
        <v>Temperatūras sensora savienojošais kabelis Nihon Kohden pacientu monitoriem</v>
      </c>
      <c r="D94" s="56">
        <f>'7 daļa'!C27</f>
        <v>0</v>
      </c>
    </row>
    <row r="95" spans="2:4" ht="14.25" customHeight="1" x14ac:dyDescent="0.25">
      <c r="B95" s="49" t="s">
        <v>880</v>
      </c>
      <c r="C95" s="59" t="str">
        <f>'7 daļa'!B39</f>
        <v>Temperatūras sensors Nihon Kohden pacientu monitoriem</v>
      </c>
      <c r="D95" s="56">
        <f>'7 daļa'!C40</f>
        <v>0</v>
      </c>
    </row>
    <row r="96" spans="2:4" ht="13.5" customHeight="1" x14ac:dyDescent="0.25">
      <c r="B96" s="49" t="s">
        <v>886</v>
      </c>
      <c r="C96" s="59" t="str">
        <f>'7 daļa'!B54</f>
        <v xml:space="preserve">Temperatūras sensora aizsargapvalki </v>
      </c>
      <c r="D96" s="56">
        <f>'7 daļa'!C57</f>
        <v>0</v>
      </c>
    </row>
    <row r="97" spans="2:4" x14ac:dyDescent="0.25">
      <c r="B97" s="50"/>
      <c r="C97" s="51" t="s">
        <v>1251</v>
      </c>
      <c r="D97" s="82">
        <f>SUM(D94:D96)</f>
        <v>0</v>
      </c>
    </row>
    <row r="98" spans="2:4" x14ac:dyDescent="0.25">
      <c r="B98" s="54"/>
      <c r="C98" s="55" t="str">
        <f>'8 daļa'!A9</f>
        <v>8. daļa Invazīvā spiediena piederumi pacientu monitoriem</v>
      </c>
      <c r="D98" s="84"/>
    </row>
    <row r="99" spans="2:4" x14ac:dyDescent="0.25">
      <c r="B99" s="49" t="s">
        <v>1370</v>
      </c>
      <c r="C99" s="59" t="str">
        <f>'8 daļa'!B24</f>
        <v>Invazīvā spiediena konektorkabelis monitoram</v>
      </c>
      <c r="D99" s="56">
        <f>'8 daļa'!C25</f>
        <v>0</v>
      </c>
    </row>
    <row r="100" spans="2:4" ht="14.25" customHeight="1" x14ac:dyDescent="0.25">
      <c r="B100" s="49" t="s">
        <v>1380</v>
      </c>
      <c r="C100" s="59" t="str">
        <f>'8 daļa'!B38</f>
        <v xml:space="preserve">Invazīvā spiediena kontaktligzda </v>
      </c>
      <c r="D100" s="56">
        <f>'8 daļa'!C39</f>
        <v>0</v>
      </c>
    </row>
    <row r="101" spans="2:4" ht="13.5" customHeight="1" x14ac:dyDescent="0.25">
      <c r="B101" s="49" t="s">
        <v>1392</v>
      </c>
      <c r="C101" s="59" t="str">
        <f>'8 daļa'!B54</f>
        <v xml:space="preserve">Invazīvā spiediena mērīšanas komplekts </v>
      </c>
      <c r="D101" s="56">
        <f>'8 daļa'!C55</f>
        <v>0</v>
      </c>
    </row>
    <row r="102" spans="2:4" ht="13.5" customHeight="1" x14ac:dyDescent="0.25">
      <c r="B102" s="49" t="s">
        <v>1412</v>
      </c>
      <c r="C102" s="59" t="str">
        <f>'8 daļa'!B78</f>
        <v xml:space="preserve">Invazīvā spiediena mērīšanas komplekts </v>
      </c>
      <c r="D102" s="56">
        <f>'8 daļa'!C81</f>
        <v>0</v>
      </c>
    </row>
    <row r="103" spans="2:4" x14ac:dyDescent="0.25">
      <c r="B103" s="50"/>
      <c r="C103" s="51" t="s">
        <v>1251</v>
      </c>
      <c r="D103" s="82">
        <f>SUM(D99:D102)</f>
        <v>0</v>
      </c>
    </row>
    <row r="104" spans="2:4" x14ac:dyDescent="0.25">
      <c r="B104" s="32"/>
      <c r="C104" s="32"/>
      <c r="D104" s="56"/>
    </row>
    <row r="105" spans="2:4" x14ac:dyDescent="0.25">
      <c r="B105" s="57"/>
      <c r="C105" s="58" t="s">
        <v>954</v>
      </c>
      <c r="D105" s="86">
        <f>SUM(D37,D43,D60,D67,D85,D92,D97)</f>
        <v>0</v>
      </c>
    </row>
  </sheetData>
  <mergeCells count="3">
    <mergeCell ref="B3:D3"/>
    <mergeCell ref="B4:D4"/>
    <mergeCell ref="B5:D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3"/>
  <sheetViews>
    <sheetView workbookViewId="0">
      <selection activeCell="O24" sqref="O24"/>
    </sheetView>
  </sheetViews>
  <sheetFormatPr defaultRowHeight="15" x14ac:dyDescent="0.25"/>
  <cols>
    <col min="1" max="1" width="9.5703125" customWidth="1"/>
    <col min="2" max="2" width="47.5703125" customWidth="1"/>
    <col min="3" max="3" width="11.42578125" customWidth="1"/>
    <col min="4" max="4" width="8.140625" customWidth="1"/>
    <col min="5" max="5" width="10.5703125" customWidth="1"/>
    <col min="6" max="6" width="10.42578125" customWidth="1"/>
  </cols>
  <sheetData>
    <row r="1" spans="1:8" x14ac:dyDescent="0.25">
      <c r="C1" s="136" t="s">
        <v>1439</v>
      </c>
      <c r="D1" s="136"/>
      <c r="E1" s="136"/>
      <c r="F1" s="136"/>
      <c r="G1" s="21"/>
      <c r="H1" s="21"/>
    </row>
    <row r="2" spans="1:8" x14ac:dyDescent="0.25">
      <c r="B2" s="143" t="s">
        <v>1235</v>
      </c>
      <c r="C2" s="143"/>
      <c r="D2" s="143"/>
      <c r="E2" s="143"/>
      <c r="F2" s="143"/>
      <c r="G2" s="22"/>
      <c r="H2" s="22"/>
    </row>
    <row r="3" spans="1:8" x14ac:dyDescent="0.25">
      <c r="C3" s="137" t="s">
        <v>1440</v>
      </c>
      <c r="D3" s="137"/>
      <c r="E3" s="137"/>
      <c r="F3" s="137"/>
      <c r="G3" s="23"/>
      <c r="H3" s="23"/>
    </row>
    <row r="4" spans="1:8" x14ac:dyDescent="0.25">
      <c r="B4" s="14"/>
      <c r="C4" s="24"/>
      <c r="D4" s="25"/>
      <c r="E4" s="17"/>
      <c r="F4" s="24"/>
      <c r="G4" s="16"/>
      <c r="H4" s="17"/>
    </row>
    <row r="5" spans="1:8" x14ac:dyDescent="0.25">
      <c r="B5" s="14"/>
      <c r="C5" s="138" t="s">
        <v>33</v>
      </c>
      <c r="D5" s="138"/>
      <c r="E5" s="138"/>
      <c r="F5" s="138"/>
      <c r="G5" s="16"/>
      <c r="H5" s="17"/>
    </row>
    <row r="6" spans="1:8" x14ac:dyDescent="0.25">
      <c r="A6" s="14"/>
      <c r="B6" s="15"/>
      <c r="C6" s="16"/>
      <c r="D6" s="16"/>
      <c r="E6" s="16"/>
      <c r="F6" s="17"/>
    </row>
    <row r="7" spans="1:8" ht="15.75" x14ac:dyDescent="0.25">
      <c r="A7" s="95" t="s">
        <v>14</v>
      </c>
      <c r="B7" s="95"/>
      <c r="C7" s="95"/>
      <c r="D7" s="95"/>
      <c r="E7" s="95"/>
      <c r="F7" s="95"/>
    </row>
    <row r="8" spans="1:8" ht="15.75" x14ac:dyDescent="0.25">
      <c r="A8" s="128" t="s">
        <v>34</v>
      </c>
      <c r="B8" s="128"/>
      <c r="C8" s="128"/>
      <c r="D8" s="128"/>
      <c r="E8" s="128"/>
      <c r="F8" s="128"/>
    </row>
    <row r="9" spans="1:8" ht="15.75" x14ac:dyDescent="0.25">
      <c r="A9" s="129" t="s">
        <v>1041</v>
      </c>
      <c r="B9" s="129"/>
      <c r="C9" s="129"/>
      <c r="D9" s="129"/>
      <c r="E9" s="129"/>
      <c r="F9" s="129"/>
    </row>
    <row r="10" spans="1:8" ht="15.75" x14ac:dyDescent="0.25">
      <c r="A10" s="18"/>
      <c r="B10" s="19"/>
      <c r="C10" s="19"/>
      <c r="D10" s="19"/>
      <c r="E10" s="19"/>
      <c r="F10" s="19"/>
    </row>
    <row r="11" spans="1:8" x14ac:dyDescent="0.25">
      <c r="A11" s="130" t="s">
        <v>1236</v>
      </c>
      <c r="B11" s="130"/>
      <c r="C11" s="130"/>
      <c r="D11" s="130"/>
      <c r="E11" s="130"/>
      <c r="F11" s="130"/>
    </row>
    <row r="12" spans="1:8" ht="15" customHeight="1" x14ac:dyDescent="0.25">
      <c r="A12" s="20" t="s">
        <v>15</v>
      </c>
      <c r="B12" s="131" t="s">
        <v>16</v>
      </c>
      <c r="C12" s="131"/>
      <c r="D12" s="131"/>
      <c r="E12" s="131"/>
      <c r="F12" s="131"/>
    </row>
    <row r="13" spans="1:8" ht="27.75" customHeight="1" x14ac:dyDescent="0.25">
      <c r="A13" s="20" t="s">
        <v>17</v>
      </c>
      <c r="B13" s="131" t="s">
        <v>1435</v>
      </c>
      <c r="C13" s="131"/>
      <c r="D13" s="131"/>
      <c r="E13" s="131"/>
      <c r="F13" s="131"/>
    </row>
    <row r="14" spans="1:8" ht="43.5" customHeight="1" x14ac:dyDescent="0.25">
      <c r="A14" s="20" t="s">
        <v>18</v>
      </c>
      <c r="B14" s="131" t="s">
        <v>1438</v>
      </c>
      <c r="C14" s="131"/>
      <c r="D14" s="131"/>
      <c r="E14" s="131"/>
      <c r="F14" s="131"/>
    </row>
    <row r="15" spans="1:8" ht="15" customHeight="1" x14ac:dyDescent="0.25">
      <c r="A15" s="20" t="s">
        <v>19</v>
      </c>
      <c r="B15" s="139" t="s">
        <v>20</v>
      </c>
      <c r="C15" s="140"/>
      <c r="D15" s="140"/>
      <c r="E15" s="140"/>
      <c r="F15" s="140"/>
    </row>
    <row r="16" spans="1:8" ht="40.5" customHeight="1" x14ac:dyDescent="0.25">
      <c r="A16" s="20" t="s">
        <v>21</v>
      </c>
      <c r="B16" s="131" t="s">
        <v>22</v>
      </c>
      <c r="C16" s="131"/>
      <c r="D16" s="131"/>
      <c r="E16" s="131"/>
      <c r="F16" s="131"/>
    </row>
    <row r="17" spans="1:6" ht="15" customHeight="1" x14ac:dyDescent="0.25">
      <c r="A17" s="20" t="s">
        <v>23</v>
      </c>
      <c r="B17" s="131" t="s">
        <v>24</v>
      </c>
      <c r="C17" s="131"/>
      <c r="D17" s="131"/>
      <c r="E17" s="131"/>
      <c r="F17" s="131"/>
    </row>
    <row r="18" spans="1:6" s="62" customFormat="1" ht="15" customHeight="1" x14ac:dyDescent="0.25">
      <c r="A18" s="20" t="s">
        <v>25</v>
      </c>
      <c r="B18" s="131" t="s">
        <v>26</v>
      </c>
      <c r="C18" s="131"/>
      <c r="D18" s="131"/>
      <c r="E18" s="131"/>
      <c r="F18" s="131"/>
    </row>
    <row r="19" spans="1:6" ht="30.75" customHeight="1" x14ac:dyDescent="0.25">
      <c r="A19" s="20" t="s">
        <v>27</v>
      </c>
      <c r="B19" s="131" t="s">
        <v>32</v>
      </c>
      <c r="C19" s="131"/>
      <c r="D19" s="131"/>
      <c r="E19" s="131"/>
      <c r="F19" s="131"/>
    </row>
    <row r="20" spans="1:6" ht="39" customHeight="1" x14ac:dyDescent="0.25">
      <c r="A20" s="20" t="s">
        <v>28</v>
      </c>
      <c r="B20" s="131" t="s">
        <v>29</v>
      </c>
      <c r="C20" s="131"/>
      <c r="D20" s="131"/>
      <c r="E20" s="131"/>
      <c r="F20" s="131"/>
    </row>
    <row r="21" spans="1:6" ht="32.2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3" spans="1:6" x14ac:dyDescent="0.25">
      <c r="B23" s="62"/>
      <c r="C23" s="62"/>
      <c r="D23" s="62"/>
      <c r="E23" s="62"/>
      <c r="F23" s="62"/>
    </row>
    <row r="24" spans="1:6" ht="25.5" x14ac:dyDescent="0.25">
      <c r="A24" s="1" t="s">
        <v>0</v>
      </c>
      <c r="B24" s="1" t="s">
        <v>1</v>
      </c>
      <c r="C24" s="132" t="s">
        <v>2</v>
      </c>
      <c r="D24" s="133"/>
      <c r="E24" s="134"/>
      <c r="F24" s="135"/>
    </row>
    <row r="25" spans="1:6" ht="36" customHeight="1" x14ac:dyDescent="0.25">
      <c r="A25" s="2" t="s">
        <v>3</v>
      </c>
      <c r="B25" s="3" t="s">
        <v>35</v>
      </c>
      <c r="C25" s="115" t="s">
        <v>4</v>
      </c>
      <c r="D25" s="116"/>
      <c r="E25" s="115" t="s">
        <v>5</v>
      </c>
      <c r="F25" s="116"/>
    </row>
    <row r="26" spans="1:6" s="28" customFormat="1" x14ac:dyDescent="0.25">
      <c r="A26" s="6"/>
      <c r="B26" s="7" t="str">
        <f>CONCATENATE("KOPĒJA CENA ",A25," pozīcija kopā bez PVN, EUR:")</f>
        <v>KOPĒJA CENA 1.1 pozīcija kopā bez PVN, EUR:</v>
      </c>
      <c r="C26" s="123">
        <f>SUM(C38*D38,C40*D40)</f>
        <v>0</v>
      </c>
      <c r="D26" s="124"/>
      <c r="E26" s="124"/>
      <c r="F26" s="125"/>
    </row>
    <row r="27" spans="1:6" s="28" customFormat="1" x14ac:dyDescent="0.25">
      <c r="A27" s="4"/>
      <c r="B27" s="5" t="s">
        <v>7</v>
      </c>
      <c r="C27" s="112"/>
      <c r="D27" s="113"/>
      <c r="E27" s="113"/>
      <c r="F27" s="114"/>
    </row>
    <row r="28" spans="1:6" s="28" customFormat="1" x14ac:dyDescent="0.25">
      <c r="A28" s="4"/>
      <c r="B28" s="5" t="s">
        <v>8</v>
      </c>
      <c r="C28" s="112"/>
      <c r="D28" s="113"/>
      <c r="E28" s="113"/>
      <c r="F28" s="114"/>
    </row>
    <row r="29" spans="1:6" x14ac:dyDescent="0.25">
      <c r="A29" s="8" t="s">
        <v>9</v>
      </c>
      <c r="B29" s="117" t="s">
        <v>10</v>
      </c>
      <c r="C29" s="118"/>
      <c r="D29" s="118"/>
      <c r="E29" s="118"/>
      <c r="F29" s="119"/>
    </row>
    <row r="30" spans="1:6" x14ac:dyDescent="0.25">
      <c r="A30" s="9" t="s">
        <v>11</v>
      </c>
      <c r="B30" s="27" t="s">
        <v>36</v>
      </c>
      <c r="C30" s="110"/>
      <c r="D30" s="111"/>
      <c r="E30" s="110"/>
      <c r="F30" s="111"/>
    </row>
    <row r="31" spans="1:6" x14ac:dyDescent="0.25">
      <c r="A31" s="10" t="s">
        <v>12</v>
      </c>
      <c r="B31" s="120" t="s">
        <v>13</v>
      </c>
      <c r="C31" s="121"/>
      <c r="D31" s="121"/>
      <c r="E31" s="121"/>
      <c r="F31" s="122"/>
    </row>
    <row r="32" spans="1:6" x14ac:dyDescent="0.25">
      <c r="A32" s="9" t="s">
        <v>46</v>
      </c>
      <c r="B32" s="27" t="s">
        <v>51</v>
      </c>
      <c r="C32" s="110"/>
      <c r="D32" s="111"/>
      <c r="E32" s="110"/>
      <c r="F32" s="111"/>
    </row>
    <row r="33" spans="1:6" x14ac:dyDescent="0.25">
      <c r="A33" s="9" t="s">
        <v>47</v>
      </c>
      <c r="B33" s="27" t="s">
        <v>1280</v>
      </c>
      <c r="C33" s="110"/>
      <c r="D33" s="111"/>
      <c r="E33" s="110"/>
      <c r="F33" s="111"/>
    </row>
    <row r="34" spans="1:6" ht="25.5" x14ac:dyDescent="0.25">
      <c r="A34" s="9" t="s">
        <v>54</v>
      </c>
      <c r="B34" s="27" t="s">
        <v>53</v>
      </c>
      <c r="C34" s="110"/>
      <c r="D34" s="111"/>
      <c r="E34" s="110"/>
      <c r="F34" s="111"/>
    </row>
    <row r="35" spans="1:6" x14ac:dyDescent="0.25">
      <c r="A35" s="9" t="s">
        <v>55</v>
      </c>
      <c r="B35" s="77" t="s">
        <v>1147</v>
      </c>
      <c r="C35" s="110"/>
      <c r="D35" s="111"/>
      <c r="E35" s="110"/>
      <c r="F35" s="111"/>
    </row>
    <row r="36" spans="1:6" x14ac:dyDescent="0.25">
      <c r="A36" s="9" t="s">
        <v>56</v>
      </c>
      <c r="B36" s="27" t="s">
        <v>1284</v>
      </c>
      <c r="C36" s="110"/>
      <c r="D36" s="111"/>
      <c r="E36" s="110"/>
      <c r="F36" s="111"/>
    </row>
    <row r="37" spans="1:6" ht="67.5" x14ac:dyDescent="0.25">
      <c r="A37" s="10" t="s">
        <v>48</v>
      </c>
      <c r="B37" s="29" t="s">
        <v>42</v>
      </c>
      <c r="C37" s="30" t="s">
        <v>43</v>
      </c>
      <c r="D37" s="30" t="s">
        <v>44</v>
      </c>
      <c r="E37" s="30" t="s">
        <v>4</v>
      </c>
      <c r="F37" s="30" t="s">
        <v>45</v>
      </c>
    </row>
    <row r="38" spans="1:6" x14ac:dyDescent="0.25">
      <c r="A38" s="9" t="s">
        <v>49</v>
      </c>
      <c r="B38" s="38" t="s">
        <v>1148</v>
      </c>
      <c r="C38" s="31">
        <v>100</v>
      </c>
      <c r="D38" s="31"/>
      <c r="E38" s="31"/>
      <c r="F38" s="32"/>
    </row>
    <row r="39" spans="1:6" x14ac:dyDescent="0.25">
      <c r="A39" s="9" t="s">
        <v>50</v>
      </c>
      <c r="B39" s="38" t="s">
        <v>1149</v>
      </c>
      <c r="C39" s="31">
        <v>100</v>
      </c>
      <c r="D39" s="31"/>
      <c r="E39" s="31"/>
      <c r="F39" s="32"/>
    </row>
    <row r="40" spans="1:6" x14ac:dyDescent="0.25">
      <c r="A40" s="9" t="s">
        <v>57</v>
      </c>
      <c r="B40" s="38" t="s">
        <v>1150</v>
      </c>
      <c r="C40" s="31">
        <v>100</v>
      </c>
      <c r="D40" s="31"/>
      <c r="E40" s="31"/>
      <c r="F40" s="32"/>
    </row>
    <row r="42" spans="1:6" ht="36" customHeight="1" x14ac:dyDescent="0.25">
      <c r="A42" s="2" t="s">
        <v>62</v>
      </c>
      <c r="B42" s="3" t="s">
        <v>58</v>
      </c>
      <c r="C42" s="115" t="s">
        <v>4</v>
      </c>
      <c r="D42" s="116"/>
      <c r="E42" s="115" t="s">
        <v>5</v>
      </c>
      <c r="F42" s="116"/>
    </row>
    <row r="43" spans="1:6" x14ac:dyDescent="0.25">
      <c r="A43" s="4"/>
      <c r="B43" s="5" t="s">
        <v>71</v>
      </c>
      <c r="C43" s="112">
        <v>100</v>
      </c>
      <c r="D43" s="113"/>
      <c r="E43" s="113"/>
      <c r="F43" s="114"/>
    </row>
    <row r="44" spans="1:6" x14ac:dyDescent="0.25">
      <c r="A44" s="4"/>
      <c r="B44" s="5" t="s">
        <v>6</v>
      </c>
      <c r="C44" s="107"/>
      <c r="D44" s="108"/>
      <c r="E44" s="108"/>
      <c r="F44" s="109"/>
    </row>
    <row r="45" spans="1:6" s="28" customFormat="1" x14ac:dyDescent="0.25">
      <c r="A45" s="6"/>
      <c r="B45" s="7" t="str">
        <f>CONCATENATE("KOPĒJA CENA ",A42," pozīcija kopā bez PVN, EUR:")</f>
        <v>KOPĒJA CENA 1.2 pozīcija kopā bez PVN, EUR:</v>
      </c>
      <c r="C45" s="123">
        <f>C43*C44</f>
        <v>0</v>
      </c>
      <c r="D45" s="124"/>
      <c r="E45" s="124"/>
      <c r="F45" s="125"/>
    </row>
    <row r="46" spans="1:6" s="28" customFormat="1" x14ac:dyDescent="0.25">
      <c r="A46" s="4"/>
      <c r="B46" s="5" t="s">
        <v>7</v>
      </c>
      <c r="C46" s="112"/>
      <c r="D46" s="113"/>
      <c r="E46" s="113"/>
      <c r="F46" s="114"/>
    </row>
    <row r="47" spans="1:6" s="28" customFormat="1" x14ac:dyDescent="0.25">
      <c r="A47" s="4"/>
      <c r="B47" s="5" t="s">
        <v>8</v>
      </c>
      <c r="C47" s="112"/>
      <c r="D47" s="113"/>
      <c r="E47" s="113"/>
      <c r="F47" s="114"/>
    </row>
    <row r="48" spans="1:6" x14ac:dyDescent="0.25">
      <c r="A48" s="8" t="s">
        <v>63</v>
      </c>
      <c r="B48" s="117" t="s">
        <v>10</v>
      </c>
      <c r="C48" s="118"/>
      <c r="D48" s="118"/>
      <c r="E48" s="118"/>
      <c r="F48" s="119"/>
    </row>
    <row r="49" spans="1:6" x14ac:dyDescent="0.25">
      <c r="A49" s="9" t="s">
        <v>633</v>
      </c>
      <c r="B49" s="27" t="s">
        <v>59</v>
      </c>
      <c r="C49" s="110"/>
      <c r="D49" s="111"/>
      <c r="E49" s="110"/>
      <c r="F49" s="111"/>
    </row>
    <row r="50" spans="1:6" x14ac:dyDescent="0.25">
      <c r="A50" s="10" t="s">
        <v>64</v>
      </c>
      <c r="B50" s="120" t="s">
        <v>13</v>
      </c>
      <c r="C50" s="121"/>
      <c r="D50" s="121"/>
      <c r="E50" s="121"/>
      <c r="F50" s="122"/>
    </row>
    <row r="51" spans="1:6" ht="25.5" x14ac:dyDescent="0.25">
      <c r="A51" s="9" t="s">
        <v>65</v>
      </c>
      <c r="B51" s="27" t="s">
        <v>53</v>
      </c>
      <c r="C51" s="110"/>
      <c r="D51" s="111"/>
      <c r="E51" s="110"/>
      <c r="F51" s="111"/>
    </row>
    <row r="52" spans="1:6" x14ac:dyDescent="0.25">
      <c r="A52" s="9" t="s">
        <v>66</v>
      </c>
      <c r="B52" s="93" t="s">
        <v>52</v>
      </c>
      <c r="C52" s="110"/>
      <c r="D52" s="111"/>
      <c r="E52" s="110"/>
      <c r="F52" s="111"/>
    </row>
    <row r="53" spans="1:6" x14ac:dyDescent="0.25">
      <c r="A53" s="9" t="s">
        <v>67</v>
      </c>
      <c r="B53" s="94" t="s">
        <v>1281</v>
      </c>
      <c r="C53" s="110"/>
      <c r="D53" s="111"/>
      <c r="E53" s="110"/>
      <c r="F53" s="111"/>
    </row>
    <row r="54" spans="1:6" x14ac:dyDescent="0.25">
      <c r="A54" s="9" t="s">
        <v>68</v>
      </c>
      <c r="B54" s="94" t="s">
        <v>1282</v>
      </c>
      <c r="C54" s="110"/>
      <c r="D54" s="111"/>
      <c r="E54" s="110"/>
      <c r="F54" s="111"/>
    </row>
    <row r="55" spans="1:6" x14ac:dyDescent="0.25">
      <c r="A55" s="9" t="s">
        <v>69</v>
      </c>
      <c r="B55" s="27" t="s">
        <v>1284</v>
      </c>
      <c r="C55" s="110"/>
      <c r="D55" s="111"/>
      <c r="E55" s="110"/>
      <c r="F55" s="111"/>
    </row>
    <row r="56" spans="1:6" x14ac:dyDescent="0.25">
      <c r="A56" s="9" t="s">
        <v>1283</v>
      </c>
      <c r="B56" s="33" t="s">
        <v>60</v>
      </c>
      <c r="C56" s="110"/>
      <c r="D56" s="111"/>
      <c r="E56" s="110"/>
      <c r="F56" s="111"/>
    </row>
    <row r="58" spans="1:6" ht="36" customHeight="1" x14ac:dyDescent="0.25">
      <c r="A58" s="2" t="s">
        <v>81</v>
      </c>
      <c r="B58" s="3" t="s">
        <v>70</v>
      </c>
      <c r="C58" s="115" t="s">
        <v>4</v>
      </c>
      <c r="D58" s="116"/>
      <c r="E58" s="115" t="s">
        <v>5</v>
      </c>
      <c r="F58" s="116"/>
    </row>
    <row r="59" spans="1:6" x14ac:dyDescent="0.25">
      <c r="A59" s="4"/>
      <c r="B59" s="5" t="s">
        <v>71</v>
      </c>
      <c r="C59" s="112">
        <v>3</v>
      </c>
      <c r="D59" s="113"/>
      <c r="E59" s="113"/>
      <c r="F59" s="114"/>
    </row>
    <row r="60" spans="1:6" x14ac:dyDescent="0.25">
      <c r="A60" s="4"/>
      <c r="B60" s="5" t="s">
        <v>6</v>
      </c>
      <c r="C60" s="107"/>
      <c r="D60" s="108"/>
      <c r="E60" s="108"/>
      <c r="F60" s="109"/>
    </row>
    <row r="61" spans="1:6" s="28" customFormat="1" x14ac:dyDescent="0.25">
      <c r="A61" s="6"/>
      <c r="B61" s="7" t="str">
        <f>CONCATENATE("KOPĒJA CENA ",A58," pozīcija kopā bez PVN, EUR:")</f>
        <v>KOPĒJA CENA 1.3 pozīcija kopā bez PVN, EUR:</v>
      </c>
      <c r="C61" s="123">
        <f>C59*C60</f>
        <v>0</v>
      </c>
      <c r="D61" s="124"/>
      <c r="E61" s="124"/>
      <c r="F61" s="125"/>
    </row>
    <row r="62" spans="1:6" s="28" customFormat="1" x14ac:dyDescent="0.25">
      <c r="A62" s="4"/>
      <c r="B62" s="5" t="s">
        <v>7</v>
      </c>
      <c r="C62" s="112"/>
      <c r="D62" s="113"/>
      <c r="E62" s="113"/>
      <c r="F62" s="114"/>
    </row>
    <row r="63" spans="1:6" s="28" customFormat="1" x14ac:dyDescent="0.25">
      <c r="A63" s="4"/>
      <c r="B63" s="5" t="s">
        <v>8</v>
      </c>
      <c r="C63" s="112"/>
      <c r="D63" s="113"/>
      <c r="E63" s="113"/>
      <c r="F63" s="114"/>
    </row>
    <row r="64" spans="1:6" x14ac:dyDescent="0.25">
      <c r="A64" s="8" t="s">
        <v>37</v>
      </c>
      <c r="B64" s="117" t="s">
        <v>10</v>
      </c>
      <c r="C64" s="118"/>
      <c r="D64" s="118"/>
      <c r="E64" s="118"/>
      <c r="F64" s="119"/>
    </row>
    <row r="65" spans="1:6" x14ac:dyDescent="0.25">
      <c r="A65" s="9" t="s">
        <v>634</v>
      </c>
      <c r="B65" s="34" t="s">
        <v>72</v>
      </c>
      <c r="C65" s="110"/>
      <c r="D65" s="111"/>
      <c r="E65" s="110"/>
      <c r="F65" s="111"/>
    </row>
    <row r="66" spans="1:6" x14ac:dyDescent="0.25">
      <c r="A66" s="10" t="s">
        <v>38</v>
      </c>
      <c r="B66" s="120" t="s">
        <v>13</v>
      </c>
      <c r="C66" s="121"/>
      <c r="D66" s="121"/>
      <c r="E66" s="121"/>
      <c r="F66" s="122"/>
    </row>
    <row r="67" spans="1:6" x14ac:dyDescent="0.25">
      <c r="A67" s="9" t="s">
        <v>39</v>
      </c>
      <c r="B67" s="34" t="s">
        <v>41</v>
      </c>
      <c r="C67" s="110"/>
      <c r="D67" s="111"/>
      <c r="E67" s="110"/>
      <c r="F67" s="111"/>
    </row>
    <row r="68" spans="1:6" x14ac:dyDescent="0.25">
      <c r="A68" s="9" t="s">
        <v>40</v>
      </c>
      <c r="B68" s="34" t="s">
        <v>73</v>
      </c>
      <c r="C68" s="110"/>
      <c r="D68" s="111"/>
      <c r="E68" s="110"/>
      <c r="F68" s="111"/>
    </row>
    <row r="69" spans="1:6" x14ac:dyDescent="0.25">
      <c r="A69" s="9" t="s">
        <v>82</v>
      </c>
      <c r="B69" s="43" t="s">
        <v>1285</v>
      </c>
      <c r="C69" s="110"/>
      <c r="D69" s="111"/>
      <c r="E69" s="110"/>
      <c r="F69" s="111"/>
    </row>
    <row r="70" spans="1:6" x14ac:dyDescent="0.25">
      <c r="A70" s="9" t="s">
        <v>83</v>
      </c>
      <c r="B70" s="34" t="s">
        <v>1288</v>
      </c>
      <c r="C70" s="110"/>
      <c r="D70" s="111"/>
      <c r="E70" s="110"/>
      <c r="F70" s="111"/>
    </row>
    <row r="71" spans="1:6" x14ac:dyDescent="0.25">
      <c r="A71" s="9" t="s">
        <v>84</v>
      </c>
      <c r="B71" s="35" t="s">
        <v>74</v>
      </c>
      <c r="C71" s="110"/>
      <c r="D71" s="111"/>
      <c r="E71" s="110"/>
      <c r="F71" s="111"/>
    </row>
    <row r="73" spans="1:6" ht="36" customHeight="1" x14ac:dyDescent="0.25">
      <c r="A73" s="2" t="s">
        <v>85</v>
      </c>
      <c r="B73" s="3" t="s">
        <v>75</v>
      </c>
      <c r="C73" s="115" t="s">
        <v>4</v>
      </c>
      <c r="D73" s="116"/>
      <c r="E73" s="115" t="s">
        <v>5</v>
      </c>
      <c r="F73" s="116"/>
    </row>
    <row r="74" spans="1:6" x14ac:dyDescent="0.25">
      <c r="A74" s="4"/>
      <c r="B74" s="5" t="s">
        <v>1286</v>
      </c>
      <c r="C74" s="112">
        <v>100</v>
      </c>
      <c r="D74" s="113"/>
      <c r="E74" s="113"/>
      <c r="F74" s="114"/>
    </row>
    <row r="75" spans="1:6" x14ac:dyDescent="0.25">
      <c r="A75" s="4"/>
      <c r="B75" s="5" t="s">
        <v>6</v>
      </c>
      <c r="C75" s="107"/>
      <c r="D75" s="108"/>
      <c r="E75" s="108"/>
      <c r="F75" s="109"/>
    </row>
    <row r="76" spans="1:6" s="28" customFormat="1" x14ac:dyDescent="0.25">
      <c r="A76" s="6"/>
      <c r="B76" s="7" t="str">
        <f>CONCATENATE("KOPĒJA CENA ",A73," pozīcija kopā bez PVN, EUR:")</f>
        <v>KOPĒJA CENA 1.4 pozīcija kopā bez PVN, EUR:</v>
      </c>
      <c r="C76" s="123">
        <f>C74*C75</f>
        <v>0</v>
      </c>
      <c r="D76" s="124"/>
      <c r="E76" s="124"/>
      <c r="F76" s="125"/>
    </row>
    <row r="77" spans="1:6" s="28" customFormat="1" x14ac:dyDescent="0.25">
      <c r="A77" s="4"/>
      <c r="B77" s="5" t="s">
        <v>7</v>
      </c>
      <c r="C77" s="112"/>
      <c r="D77" s="113"/>
      <c r="E77" s="113"/>
      <c r="F77" s="114"/>
    </row>
    <row r="78" spans="1:6" s="28" customFormat="1" x14ac:dyDescent="0.25">
      <c r="A78" s="4"/>
      <c r="B78" s="5" t="s">
        <v>8</v>
      </c>
      <c r="C78" s="112"/>
      <c r="D78" s="113"/>
      <c r="E78" s="113"/>
      <c r="F78" s="114"/>
    </row>
    <row r="79" spans="1:6" x14ac:dyDescent="0.25">
      <c r="A79" s="8" t="s">
        <v>86</v>
      </c>
      <c r="B79" s="117" t="s">
        <v>10</v>
      </c>
      <c r="C79" s="118"/>
      <c r="D79" s="118"/>
      <c r="E79" s="118"/>
      <c r="F79" s="119"/>
    </row>
    <row r="80" spans="1:6" x14ac:dyDescent="0.25">
      <c r="A80" s="9" t="s">
        <v>635</v>
      </c>
      <c r="B80" s="34" t="s">
        <v>76</v>
      </c>
      <c r="C80" s="110"/>
      <c r="D80" s="111"/>
      <c r="E80" s="110"/>
      <c r="F80" s="111"/>
    </row>
    <row r="81" spans="1:6" x14ac:dyDescent="0.25">
      <c r="A81" s="10" t="s">
        <v>87</v>
      </c>
      <c r="B81" s="120" t="s">
        <v>13</v>
      </c>
      <c r="C81" s="121"/>
      <c r="D81" s="121"/>
      <c r="E81" s="121"/>
      <c r="F81" s="122"/>
    </row>
    <row r="82" spans="1:6" ht="25.5" x14ac:dyDescent="0.25">
      <c r="A82" s="9" t="s">
        <v>88</v>
      </c>
      <c r="B82" s="34" t="s">
        <v>77</v>
      </c>
      <c r="C82" s="110"/>
      <c r="D82" s="111"/>
      <c r="E82" s="110"/>
      <c r="F82" s="111"/>
    </row>
    <row r="83" spans="1:6" x14ac:dyDescent="0.25">
      <c r="A83" s="9" t="s">
        <v>89</v>
      </c>
      <c r="B83" s="34" t="s">
        <v>1290</v>
      </c>
      <c r="C83" s="110"/>
      <c r="D83" s="111"/>
      <c r="E83" s="110"/>
      <c r="F83" s="111"/>
    </row>
    <row r="84" spans="1:6" x14ac:dyDescent="0.25">
      <c r="A84" s="9" t="s">
        <v>90</v>
      </c>
      <c r="B84" s="34" t="s">
        <v>1287</v>
      </c>
      <c r="C84" s="89"/>
      <c r="D84" s="90"/>
      <c r="E84" s="89"/>
      <c r="F84" s="90"/>
    </row>
    <row r="85" spans="1:6" x14ac:dyDescent="0.25">
      <c r="A85" s="9" t="s">
        <v>91</v>
      </c>
      <c r="B85" s="34" t="s">
        <v>1288</v>
      </c>
      <c r="C85" s="110"/>
      <c r="D85" s="111"/>
      <c r="E85" s="110"/>
      <c r="F85" s="111"/>
    </row>
    <row r="86" spans="1:6" x14ac:dyDescent="0.25">
      <c r="A86" s="9" t="s">
        <v>1289</v>
      </c>
      <c r="B86" s="35" t="s">
        <v>78</v>
      </c>
      <c r="C86" s="110"/>
      <c r="D86" s="111"/>
      <c r="E86" s="110"/>
      <c r="F86" s="111"/>
    </row>
    <row r="88" spans="1:6" ht="36" customHeight="1" x14ac:dyDescent="0.25">
      <c r="A88" s="2" t="s">
        <v>92</v>
      </c>
      <c r="B88" s="3" t="s">
        <v>109</v>
      </c>
      <c r="C88" s="115" t="s">
        <v>4</v>
      </c>
      <c r="D88" s="116"/>
      <c r="E88" s="115" t="s">
        <v>5</v>
      </c>
      <c r="F88" s="116"/>
    </row>
    <row r="89" spans="1:6" x14ac:dyDescent="0.25">
      <c r="A89" s="4"/>
      <c r="B89" s="5" t="s">
        <v>71</v>
      </c>
      <c r="C89" s="112">
        <v>1</v>
      </c>
      <c r="D89" s="113"/>
      <c r="E89" s="113"/>
      <c r="F89" s="114"/>
    </row>
    <row r="90" spans="1:6" x14ac:dyDescent="0.25">
      <c r="A90" s="4"/>
      <c r="B90" s="5" t="s">
        <v>6</v>
      </c>
      <c r="C90" s="107"/>
      <c r="D90" s="108"/>
      <c r="E90" s="108"/>
      <c r="F90" s="109"/>
    </row>
    <row r="91" spans="1:6" s="28" customFormat="1" x14ac:dyDescent="0.25">
      <c r="A91" s="6"/>
      <c r="B91" s="7" t="str">
        <f>CONCATENATE("KOPĒJA CENA ",A88," pozīcija kopā bez PVN, EUR:")</f>
        <v>KOPĒJA CENA 1.5 pozīcija kopā bez PVN, EUR:</v>
      </c>
      <c r="C91" s="123">
        <f>C89*C90</f>
        <v>0</v>
      </c>
      <c r="D91" s="124"/>
      <c r="E91" s="124"/>
      <c r="F91" s="125"/>
    </row>
    <row r="92" spans="1:6" s="28" customFormat="1" x14ac:dyDescent="0.25">
      <c r="A92" s="4"/>
      <c r="B92" s="5" t="s">
        <v>7</v>
      </c>
      <c r="C92" s="112"/>
      <c r="D92" s="113"/>
      <c r="E92" s="113"/>
      <c r="F92" s="114"/>
    </row>
    <row r="93" spans="1:6" s="28" customFormat="1" x14ac:dyDescent="0.25">
      <c r="A93" s="4"/>
      <c r="B93" s="5" t="s">
        <v>8</v>
      </c>
      <c r="C93" s="112"/>
      <c r="D93" s="113"/>
      <c r="E93" s="113"/>
      <c r="F93" s="114"/>
    </row>
    <row r="94" spans="1:6" x14ac:dyDescent="0.25">
      <c r="A94" s="8" t="s">
        <v>93</v>
      </c>
      <c r="B94" s="117" t="s">
        <v>10</v>
      </c>
      <c r="C94" s="118"/>
      <c r="D94" s="118"/>
      <c r="E94" s="118"/>
      <c r="F94" s="119"/>
    </row>
    <row r="95" spans="1:6" x14ac:dyDescent="0.25">
      <c r="A95" s="9" t="s">
        <v>636</v>
      </c>
      <c r="B95" s="34" t="s">
        <v>72</v>
      </c>
      <c r="C95" s="110"/>
      <c r="D95" s="111"/>
      <c r="E95" s="110"/>
      <c r="F95" s="111"/>
    </row>
    <row r="96" spans="1:6" x14ac:dyDescent="0.25">
      <c r="A96" s="10" t="s">
        <v>94</v>
      </c>
      <c r="B96" s="120" t="s">
        <v>13</v>
      </c>
      <c r="C96" s="121"/>
      <c r="D96" s="121"/>
      <c r="E96" s="121"/>
      <c r="F96" s="122"/>
    </row>
    <row r="97" spans="1:6" x14ac:dyDescent="0.25">
      <c r="A97" s="9" t="s">
        <v>95</v>
      </c>
      <c r="B97" s="34" t="s">
        <v>41</v>
      </c>
      <c r="C97" s="110"/>
      <c r="D97" s="111"/>
      <c r="E97" s="110"/>
      <c r="F97" s="111"/>
    </row>
    <row r="98" spans="1:6" x14ac:dyDescent="0.25">
      <c r="A98" s="9" t="s">
        <v>96</v>
      </c>
      <c r="B98" s="34" t="s">
        <v>165</v>
      </c>
      <c r="C98" s="110"/>
      <c r="D98" s="111"/>
      <c r="E98" s="110"/>
      <c r="F98" s="111"/>
    </row>
    <row r="99" spans="1:6" x14ac:dyDescent="0.25">
      <c r="A99" s="9" t="s">
        <v>97</v>
      </c>
      <c r="B99" s="34" t="s">
        <v>80</v>
      </c>
      <c r="C99" s="110"/>
      <c r="D99" s="111"/>
      <c r="E99" s="110"/>
      <c r="F99" s="111"/>
    </row>
    <row r="100" spans="1:6" x14ac:dyDescent="0.25">
      <c r="A100" s="9" t="s">
        <v>98</v>
      </c>
      <c r="B100" s="34" t="s">
        <v>110</v>
      </c>
      <c r="C100" s="110"/>
      <c r="D100" s="111"/>
      <c r="E100" s="110"/>
      <c r="F100" s="111"/>
    </row>
    <row r="101" spans="1:6" x14ac:dyDescent="0.25">
      <c r="A101" s="9" t="s">
        <v>99</v>
      </c>
      <c r="B101" s="35" t="s">
        <v>111</v>
      </c>
      <c r="C101" s="110"/>
      <c r="D101" s="111"/>
      <c r="E101" s="110"/>
      <c r="F101" s="111"/>
    </row>
    <row r="103" spans="1:6" ht="36" customHeight="1" x14ac:dyDescent="0.25">
      <c r="A103" s="2" t="s">
        <v>100</v>
      </c>
      <c r="B103" s="3" t="s">
        <v>126</v>
      </c>
      <c r="C103" s="115" t="s">
        <v>4</v>
      </c>
      <c r="D103" s="116"/>
      <c r="E103" s="115" t="s">
        <v>5</v>
      </c>
      <c r="F103" s="116"/>
    </row>
    <row r="104" spans="1:6" x14ac:dyDescent="0.25">
      <c r="A104" s="4"/>
      <c r="B104" s="5" t="s">
        <v>71</v>
      </c>
      <c r="C104" s="112">
        <v>10</v>
      </c>
      <c r="D104" s="113"/>
      <c r="E104" s="113"/>
      <c r="F104" s="114"/>
    </row>
    <row r="105" spans="1:6" x14ac:dyDescent="0.25">
      <c r="A105" s="4"/>
      <c r="B105" s="5" t="s">
        <v>6</v>
      </c>
      <c r="C105" s="107"/>
      <c r="D105" s="108"/>
      <c r="E105" s="108"/>
      <c r="F105" s="109"/>
    </row>
    <row r="106" spans="1:6" s="28" customFormat="1" x14ac:dyDescent="0.25">
      <c r="A106" s="6"/>
      <c r="B106" s="7" t="str">
        <f>CONCATENATE("KOPĒJA CENA ",A103," pozīcija kopā bez PVN, EUR:")</f>
        <v>KOPĒJA CENA 1.6 pozīcija kopā bez PVN, EUR:</v>
      </c>
      <c r="C106" s="123">
        <f>C104*C105</f>
        <v>0</v>
      </c>
      <c r="D106" s="124"/>
      <c r="E106" s="124"/>
      <c r="F106" s="125"/>
    </row>
    <row r="107" spans="1:6" s="28" customFormat="1" x14ac:dyDescent="0.25">
      <c r="A107" s="4"/>
      <c r="B107" s="5" t="s">
        <v>7</v>
      </c>
      <c r="C107" s="112"/>
      <c r="D107" s="113"/>
      <c r="E107" s="113"/>
      <c r="F107" s="114"/>
    </row>
    <row r="108" spans="1:6" s="28" customFormat="1" x14ac:dyDescent="0.25">
      <c r="A108" s="4"/>
      <c r="B108" s="5" t="s">
        <v>8</v>
      </c>
      <c r="C108" s="112"/>
      <c r="D108" s="113"/>
      <c r="E108" s="113"/>
      <c r="F108" s="114"/>
    </row>
    <row r="109" spans="1:6" x14ac:dyDescent="0.25">
      <c r="A109" s="8" t="s">
        <v>101</v>
      </c>
      <c r="B109" s="117" t="s">
        <v>10</v>
      </c>
      <c r="C109" s="118"/>
      <c r="D109" s="118"/>
      <c r="E109" s="118"/>
      <c r="F109" s="119"/>
    </row>
    <row r="110" spans="1:6" x14ac:dyDescent="0.25">
      <c r="A110" s="9" t="s">
        <v>637</v>
      </c>
      <c r="B110" s="34" t="s">
        <v>72</v>
      </c>
      <c r="C110" s="110"/>
      <c r="D110" s="111"/>
      <c r="E110" s="110"/>
      <c r="F110" s="111"/>
    </row>
    <row r="111" spans="1:6" x14ac:dyDescent="0.25">
      <c r="A111" s="10" t="s">
        <v>102</v>
      </c>
      <c r="B111" s="120" t="s">
        <v>13</v>
      </c>
      <c r="C111" s="121"/>
      <c r="D111" s="121"/>
      <c r="E111" s="121"/>
      <c r="F111" s="122"/>
    </row>
    <row r="112" spans="1:6" x14ac:dyDescent="0.25">
      <c r="A112" s="9" t="s">
        <v>103</v>
      </c>
      <c r="B112" s="34" t="s">
        <v>41</v>
      </c>
      <c r="C112" s="110"/>
      <c r="D112" s="111"/>
      <c r="E112" s="110"/>
      <c r="F112" s="111"/>
    </row>
    <row r="113" spans="1:6" x14ac:dyDescent="0.25">
      <c r="A113" s="9" t="s">
        <v>104</v>
      </c>
      <c r="B113" s="34" t="s">
        <v>166</v>
      </c>
      <c r="C113" s="110"/>
      <c r="D113" s="111"/>
      <c r="E113" s="110"/>
      <c r="F113" s="111"/>
    </row>
    <row r="114" spans="1:6" x14ac:dyDescent="0.25">
      <c r="A114" s="9" t="s">
        <v>105</v>
      </c>
      <c r="B114" s="34" t="s">
        <v>73</v>
      </c>
      <c r="C114" s="110"/>
      <c r="D114" s="111"/>
      <c r="E114" s="110"/>
      <c r="F114" s="111"/>
    </row>
    <row r="115" spans="1:6" x14ac:dyDescent="0.25">
      <c r="A115" s="9" t="s">
        <v>106</v>
      </c>
      <c r="B115" s="34" t="s">
        <v>125</v>
      </c>
      <c r="C115" s="110"/>
      <c r="D115" s="111"/>
      <c r="E115" s="110"/>
      <c r="F115" s="111"/>
    </row>
    <row r="116" spans="1:6" ht="27.75" customHeight="1" x14ac:dyDescent="0.25">
      <c r="A116" s="9" t="s">
        <v>107</v>
      </c>
      <c r="B116" s="43" t="s">
        <v>976</v>
      </c>
      <c r="C116" s="110"/>
      <c r="D116" s="111"/>
      <c r="E116" s="110"/>
      <c r="F116" s="111"/>
    </row>
    <row r="117" spans="1:6" x14ac:dyDescent="0.25">
      <c r="A117" s="9" t="s">
        <v>108</v>
      </c>
      <c r="B117" s="34" t="s">
        <v>127</v>
      </c>
      <c r="C117" s="110"/>
      <c r="D117" s="111"/>
      <c r="E117" s="110"/>
      <c r="F117" s="111"/>
    </row>
    <row r="119" spans="1:6" ht="36" customHeight="1" x14ac:dyDescent="0.25">
      <c r="A119" s="2" t="s">
        <v>112</v>
      </c>
      <c r="B119" s="3" t="s">
        <v>119</v>
      </c>
      <c r="C119" s="115" t="s">
        <v>4</v>
      </c>
      <c r="D119" s="116"/>
      <c r="E119" s="115" t="s">
        <v>5</v>
      </c>
      <c r="F119" s="116"/>
    </row>
    <row r="120" spans="1:6" x14ac:dyDescent="0.25">
      <c r="A120" s="4"/>
      <c r="B120" s="5" t="s">
        <v>71</v>
      </c>
      <c r="C120" s="112">
        <v>10</v>
      </c>
      <c r="D120" s="113"/>
      <c r="E120" s="113"/>
      <c r="F120" s="114"/>
    </row>
    <row r="121" spans="1:6" x14ac:dyDescent="0.25">
      <c r="A121" s="4"/>
      <c r="B121" s="5" t="s">
        <v>6</v>
      </c>
      <c r="C121" s="107"/>
      <c r="D121" s="108"/>
      <c r="E121" s="108"/>
      <c r="F121" s="109"/>
    </row>
    <row r="122" spans="1:6" s="28" customFormat="1" x14ac:dyDescent="0.25">
      <c r="A122" s="6"/>
      <c r="B122" s="7" t="str">
        <f>CONCATENATE("KOPĒJA CENA ",A119," pozīcija kopā bez PVN, EUR:")</f>
        <v>KOPĒJA CENA 1.7 pozīcija kopā bez PVN, EUR:</v>
      </c>
      <c r="C122" s="123">
        <f>C120*C121</f>
        <v>0</v>
      </c>
      <c r="D122" s="124"/>
      <c r="E122" s="124"/>
      <c r="F122" s="125"/>
    </row>
    <row r="123" spans="1:6" s="28" customFormat="1" x14ac:dyDescent="0.25">
      <c r="A123" s="4"/>
      <c r="B123" s="5" t="s">
        <v>7</v>
      </c>
      <c r="C123" s="112"/>
      <c r="D123" s="113"/>
      <c r="E123" s="113"/>
      <c r="F123" s="114"/>
    </row>
    <row r="124" spans="1:6" s="28" customFormat="1" x14ac:dyDescent="0.25">
      <c r="A124" s="4"/>
      <c r="B124" s="5" t="s">
        <v>8</v>
      </c>
      <c r="C124" s="112"/>
      <c r="D124" s="113"/>
      <c r="E124" s="113"/>
      <c r="F124" s="114"/>
    </row>
    <row r="125" spans="1:6" x14ac:dyDescent="0.25">
      <c r="A125" s="8" t="s">
        <v>113</v>
      </c>
      <c r="B125" s="117" t="s">
        <v>10</v>
      </c>
      <c r="C125" s="118"/>
      <c r="D125" s="118"/>
      <c r="E125" s="118"/>
      <c r="F125" s="119"/>
    </row>
    <row r="126" spans="1:6" x14ac:dyDescent="0.25">
      <c r="A126" s="9" t="s">
        <v>638</v>
      </c>
      <c r="B126" s="34" t="s">
        <v>120</v>
      </c>
      <c r="C126" s="110"/>
      <c r="D126" s="111"/>
      <c r="E126" s="110"/>
      <c r="F126" s="111"/>
    </row>
    <row r="127" spans="1:6" x14ac:dyDescent="0.25">
      <c r="A127" s="10" t="s">
        <v>114</v>
      </c>
      <c r="B127" s="120" t="s">
        <v>13</v>
      </c>
      <c r="C127" s="121"/>
      <c r="D127" s="121"/>
      <c r="E127" s="121"/>
      <c r="F127" s="122"/>
    </row>
    <row r="128" spans="1:6" x14ac:dyDescent="0.25">
      <c r="A128" s="9" t="s">
        <v>115</v>
      </c>
      <c r="B128" s="34" t="s">
        <v>121</v>
      </c>
      <c r="C128" s="110"/>
      <c r="D128" s="111"/>
      <c r="E128" s="110"/>
      <c r="F128" s="111"/>
    </row>
    <row r="129" spans="1:6" x14ac:dyDescent="0.25">
      <c r="A129" s="9" t="s">
        <v>116</v>
      </c>
      <c r="B129" s="34" t="s">
        <v>1291</v>
      </c>
      <c r="C129" s="89"/>
      <c r="D129" s="90"/>
      <c r="E129" s="89"/>
      <c r="F129" s="90"/>
    </row>
    <row r="130" spans="1:6" x14ac:dyDescent="0.25">
      <c r="A130" s="9" t="s">
        <v>117</v>
      </c>
      <c r="B130" s="34" t="s">
        <v>1293</v>
      </c>
      <c r="C130" s="89"/>
      <c r="D130" s="90"/>
      <c r="E130" s="89"/>
      <c r="F130" s="90"/>
    </row>
    <row r="131" spans="1:6" x14ac:dyDescent="0.25">
      <c r="A131" s="9" t="s">
        <v>118</v>
      </c>
      <c r="B131" s="34" t="s">
        <v>122</v>
      </c>
      <c r="C131" s="110"/>
      <c r="D131" s="111"/>
      <c r="E131" s="110"/>
      <c r="F131" s="111"/>
    </row>
    <row r="132" spans="1:6" x14ac:dyDescent="0.25">
      <c r="A132" s="9" t="s">
        <v>1292</v>
      </c>
      <c r="B132" s="34" t="s">
        <v>123</v>
      </c>
      <c r="C132" s="110"/>
      <c r="D132" s="111"/>
      <c r="E132" s="110"/>
      <c r="F132" s="111"/>
    </row>
    <row r="133" spans="1:6" x14ac:dyDescent="0.25">
      <c r="A133" s="9" t="s">
        <v>1294</v>
      </c>
      <c r="B133" s="35" t="s">
        <v>124</v>
      </c>
      <c r="C133" s="110"/>
      <c r="D133" s="111"/>
      <c r="E133" s="110"/>
      <c r="F133" s="111"/>
    </row>
    <row r="135" spans="1:6" ht="36" customHeight="1" x14ac:dyDescent="0.25">
      <c r="A135" s="2" t="s">
        <v>133</v>
      </c>
      <c r="B135" s="3" t="s">
        <v>128</v>
      </c>
      <c r="C135" s="115" t="s">
        <v>4</v>
      </c>
      <c r="D135" s="116"/>
      <c r="E135" s="115" t="s">
        <v>5</v>
      </c>
      <c r="F135" s="116"/>
    </row>
    <row r="136" spans="1:6" s="28" customFormat="1" x14ac:dyDescent="0.25">
      <c r="A136" s="6"/>
      <c r="B136" s="7" t="str">
        <f>CONCATENATE("KOPĒJA CENA ",A135," pozīcija kopā bez PVN, EUR:")</f>
        <v>KOPĒJA CENA 1.8 pozīcija kopā bez PVN, EUR:</v>
      </c>
      <c r="C136" s="123">
        <f>SUM(C146*D146,C147*D147)</f>
        <v>0</v>
      </c>
      <c r="D136" s="124"/>
      <c r="E136" s="124"/>
      <c r="F136" s="125"/>
    </row>
    <row r="137" spans="1:6" s="28" customFormat="1" x14ac:dyDescent="0.25">
      <c r="A137" s="4"/>
      <c r="B137" s="5" t="s">
        <v>7</v>
      </c>
      <c r="C137" s="112"/>
      <c r="D137" s="113"/>
      <c r="E137" s="113"/>
      <c r="F137" s="114"/>
    </row>
    <row r="138" spans="1:6" s="28" customFormat="1" x14ac:dyDescent="0.25">
      <c r="A138" s="4"/>
      <c r="B138" s="5" t="s">
        <v>8</v>
      </c>
      <c r="C138" s="112"/>
      <c r="D138" s="113"/>
      <c r="E138" s="113"/>
      <c r="F138" s="114"/>
    </row>
    <row r="139" spans="1:6" x14ac:dyDescent="0.25">
      <c r="A139" s="8" t="s">
        <v>134</v>
      </c>
      <c r="B139" s="117" t="s">
        <v>10</v>
      </c>
      <c r="C139" s="118"/>
      <c r="D139" s="118"/>
      <c r="E139" s="118"/>
      <c r="F139" s="119"/>
    </row>
    <row r="140" spans="1:6" x14ac:dyDescent="0.25">
      <c r="A140" s="9" t="s">
        <v>639</v>
      </c>
      <c r="B140" s="34" t="s">
        <v>129</v>
      </c>
      <c r="C140" s="110"/>
      <c r="D140" s="111"/>
      <c r="E140" s="110"/>
      <c r="F140" s="111"/>
    </row>
    <row r="141" spans="1:6" x14ac:dyDescent="0.25">
      <c r="A141" s="10" t="s">
        <v>135</v>
      </c>
      <c r="B141" s="120" t="s">
        <v>13</v>
      </c>
      <c r="C141" s="121"/>
      <c r="D141" s="121"/>
      <c r="E141" s="121"/>
      <c r="F141" s="122"/>
    </row>
    <row r="142" spans="1:6" ht="25.5" x14ac:dyDescent="0.25">
      <c r="A142" s="9" t="s">
        <v>136</v>
      </c>
      <c r="B142" s="34" t="s">
        <v>130</v>
      </c>
      <c r="C142" s="110"/>
      <c r="D142" s="111"/>
      <c r="E142" s="110"/>
      <c r="F142" s="111"/>
    </row>
    <row r="143" spans="1:6" x14ac:dyDescent="0.25">
      <c r="A143" s="9" t="s">
        <v>137</v>
      </c>
      <c r="B143" s="34" t="s">
        <v>131</v>
      </c>
      <c r="C143" s="110"/>
      <c r="D143" s="111"/>
      <c r="E143" s="110"/>
      <c r="F143" s="111"/>
    </row>
    <row r="144" spans="1:6" x14ac:dyDescent="0.25">
      <c r="A144" s="9" t="s">
        <v>138</v>
      </c>
      <c r="B144" s="34" t="s">
        <v>132</v>
      </c>
      <c r="C144" s="110"/>
      <c r="D144" s="111"/>
      <c r="E144" s="110"/>
      <c r="F144" s="111"/>
    </row>
    <row r="145" spans="1:6" ht="67.5" x14ac:dyDescent="0.25">
      <c r="A145" s="10" t="s">
        <v>139</v>
      </c>
      <c r="B145" s="29" t="s">
        <v>42</v>
      </c>
      <c r="C145" s="30" t="s">
        <v>43</v>
      </c>
      <c r="D145" s="30" t="s">
        <v>44</v>
      </c>
      <c r="E145" s="30" t="s">
        <v>4</v>
      </c>
      <c r="F145" s="30" t="s">
        <v>45</v>
      </c>
    </row>
    <row r="146" spans="1:6" ht="25.5" x14ac:dyDescent="0.25">
      <c r="A146" s="9" t="s">
        <v>140</v>
      </c>
      <c r="B146" s="36" t="s">
        <v>167</v>
      </c>
      <c r="C146" s="31">
        <v>2</v>
      </c>
      <c r="D146" s="31"/>
      <c r="E146" s="31"/>
      <c r="F146" s="32"/>
    </row>
    <row r="147" spans="1:6" ht="25.5" x14ac:dyDescent="0.25">
      <c r="A147" s="9" t="s">
        <v>141</v>
      </c>
      <c r="B147" s="34" t="s">
        <v>168</v>
      </c>
      <c r="C147" s="31">
        <v>2</v>
      </c>
      <c r="D147" s="31"/>
      <c r="E147" s="31"/>
      <c r="F147" s="32"/>
    </row>
    <row r="149" spans="1:6" ht="36" customHeight="1" x14ac:dyDescent="0.25">
      <c r="A149" s="2" t="s">
        <v>148</v>
      </c>
      <c r="B149" s="3" t="s">
        <v>142</v>
      </c>
      <c r="C149" s="115" t="s">
        <v>4</v>
      </c>
      <c r="D149" s="116"/>
      <c r="E149" s="115" t="s">
        <v>5</v>
      </c>
      <c r="F149" s="116"/>
    </row>
    <row r="150" spans="1:6" s="28" customFormat="1" x14ac:dyDescent="0.25">
      <c r="A150" s="6"/>
      <c r="B150" s="7" t="str">
        <f>CONCATENATE("KOPĒJA CENA ",A149," pozīcija kopā bez PVN, EUR:")</f>
        <v>KOPĒJA CENA 1.9 pozīcija kopā bez PVN, EUR:</v>
      </c>
      <c r="C150" s="123">
        <f>SUM(C160*D160,C161*D161)</f>
        <v>0</v>
      </c>
      <c r="D150" s="124"/>
      <c r="E150" s="124"/>
      <c r="F150" s="125"/>
    </row>
    <row r="151" spans="1:6" s="28" customFormat="1" x14ac:dyDescent="0.25">
      <c r="A151" s="4"/>
      <c r="B151" s="5" t="s">
        <v>7</v>
      </c>
      <c r="C151" s="112"/>
      <c r="D151" s="113"/>
      <c r="E151" s="113"/>
      <c r="F151" s="114"/>
    </row>
    <row r="152" spans="1:6" s="28" customFormat="1" x14ac:dyDescent="0.25">
      <c r="A152" s="4"/>
      <c r="B152" s="5" t="s">
        <v>8</v>
      </c>
      <c r="C152" s="112"/>
      <c r="D152" s="113"/>
      <c r="E152" s="113"/>
      <c r="F152" s="114"/>
    </row>
    <row r="153" spans="1:6" x14ac:dyDescent="0.25">
      <c r="A153" s="8" t="s">
        <v>149</v>
      </c>
      <c r="B153" s="117" t="s">
        <v>10</v>
      </c>
      <c r="C153" s="118"/>
      <c r="D153" s="118"/>
      <c r="E153" s="118"/>
      <c r="F153" s="119"/>
    </row>
    <row r="154" spans="1:6" x14ac:dyDescent="0.25">
      <c r="A154" s="9" t="s">
        <v>640</v>
      </c>
      <c r="B154" s="34" t="s">
        <v>143</v>
      </c>
      <c r="C154" s="110"/>
      <c r="D154" s="111"/>
      <c r="E154" s="110"/>
      <c r="F154" s="111"/>
    </row>
    <row r="155" spans="1:6" x14ac:dyDescent="0.25">
      <c r="A155" s="10" t="s">
        <v>150</v>
      </c>
      <c r="B155" s="120" t="s">
        <v>13</v>
      </c>
      <c r="C155" s="121"/>
      <c r="D155" s="121"/>
      <c r="E155" s="121"/>
      <c r="F155" s="122"/>
    </row>
    <row r="156" spans="1:6" ht="27" customHeight="1" x14ac:dyDescent="0.25">
      <c r="A156" s="9" t="s">
        <v>151</v>
      </c>
      <c r="B156" s="34" t="s">
        <v>1295</v>
      </c>
      <c r="C156" s="110"/>
      <c r="D156" s="111"/>
      <c r="E156" s="110"/>
      <c r="F156" s="111"/>
    </row>
    <row r="157" spans="1:6" x14ac:dyDescent="0.25">
      <c r="A157" s="9" t="s">
        <v>152</v>
      </c>
      <c r="B157" s="34" t="s">
        <v>144</v>
      </c>
      <c r="C157" s="110"/>
      <c r="D157" s="111"/>
      <c r="E157" s="110"/>
      <c r="F157" s="111"/>
    </row>
    <row r="158" spans="1:6" x14ac:dyDescent="0.25">
      <c r="A158" s="9" t="s">
        <v>153</v>
      </c>
      <c r="B158" s="34" t="s">
        <v>145</v>
      </c>
      <c r="C158" s="110"/>
      <c r="D158" s="111"/>
      <c r="E158" s="110"/>
      <c r="F158" s="111"/>
    </row>
    <row r="159" spans="1:6" ht="67.5" x14ac:dyDescent="0.25">
      <c r="A159" s="10" t="s">
        <v>155</v>
      </c>
      <c r="B159" s="29" t="s">
        <v>42</v>
      </c>
      <c r="C159" s="30" t="s">
        <v>43</v>
      </c>
      <c r="D159" s="30" t="s">
        <v>44</v>
      </c>
      <c r="E159" s="30" t="s">
        <v>4</v>
      </c>
      <c r="F159" s="30" t="s">
        <v>45</v>
      </c>
    </row>
    <row r="160" spans="1:6" ht="25.5" x14ac:dyDescent="0.25">
      <c r="A160" s="9" t="s">
        <v>154</v>
      </c>
      <c r="B160" s="34" t="s">
        <v>146</v>
      </c>
      <c r="C160" s="31">
        <v>2</v>
      </c>
      <c r="D160" s="31"/>
      <c r="E160" s="31"/>
      <c r="F160" s="32"/>
    </row>
    <row r="161" spans="1:6" ht="25.5" x14ac:dyDescent="0.25">
      <c r="A161" s="9" t="s">
        <v>156</v>
      </c>
      <c r="B161" s="34" t="s">
        <v>147</v>
      </c>
      <c r="C161" s="31">
        <v>5</v>
      </c>
      <c r="D161" s="31"/>
      <c r="E161" s="31"/>
      <c r="F161" s="32"/>
    </row>
    <row r="163" spans="1:6" ht="36" customHeight="1" x14ac:dyDescent="0.25">
      <c r="A163" s="2" t="s">
        <v>157</v>
      </c>
      <c r="B163" s="3" t="s">
        <v>172</v>
      </c>
      <c r="C163" s="115" t="s">
        <v>4</v>
      </c>
      <c r="D163" s="116"/>
      <c r="E163" s="115" t="s">
        <v>5</v>
      </c>
      <c r="F163" s="116"/>
    </row>
    <row r="164" spans="1:6" s="28" customFormat="1" x14ac:dyDescent="0.25">
      <c r="A164" s="6"/>
      <c r="B164" s="7" t="str">
        <f>CONCATENATE("KOPĒJA CENA ",A163," pozīcija kopā bez PVN, EUR:")</f>
        <v>KOPĒJA CENA 1.10 pozīcija kopā bez PVN, EUR:</v>
      </c>
      <c r="C164" s="123">
        <f>SUM(C174*D174,C175*D175)</f>
        <v>0</v>
      </c>
      <c r="D164" s="124"/>
      <c r="E164" s="124"/>
      <c r="F164" s="125"/>
    </row>
    <row r="165" spans="1:6" s="28" customFormat="1" x14ac:dyDescent="0.25">
      <c r="A165" s="4"/>
      <c r="B165" s="5" t="s">
        <v>7</v>
      </c>
      <c r="C165" s="112"/>
      <c r="D165" s="113"/>
      <c r="E165" s="113"/>
      <c r="F165" s="114"/>
    </row>
    <row r="166" spans="1:6" s="28" customFormat="1" x14ac:dyDescent="0.25">
      <c r="A166" s="4"/>
      <c r="B166" s="5" t="s">
        <v>8</v>
      </c>
      <c r="C166" s="112"/>
      <c r="D166" s="113"/>
      <c r="E166" s="113"/>
      <c r="F166" s="114"/>
    </row>
    <row r="167" spans="1:6" x14ac:dyDescent="0.25">
      <c r="A167" s="8" t="s">
        <v>158</v>
      </c>
      <c r="B167" s="117" t="s">
        <v>10</v>
      </c>
      <c r="C167" s="118"/>
      <c r="D167" s="118"/>
      <c r="E167" s="118"/>
      <c r="F167" s="119"/>
    </row>
    <row r="168" spans="1:6" x14ac:dyDescent="0.25">
      <c r="A168" s="9" t="s">
        <v>641</v>
      </c>
      <c r="B168" s="34" t="s">
        <v>143</v>
      </c>
      <c r="C168" s="110"/>
      <c r="D168" s="111"/>
      <c r="E168" s="110"/>
      <c r="F168" s="111"/>
    </row>
    <row r="169" spans="1:6" x14ac:dyDescent="0.25">
      <c r="A169" s="10" t="s">
        <v>159</v>
      </c>
      <c r="B169" s="120" t="s">
        <v>13</v>
      </c>
      <c r="C169" s="121"/>
      <c r="D169" s="121"/>
      <c r="E169" s="121"/>
      <c r="F169" s="122"/>
    </row>
    <row r="170" spans="1:6" ht="25.5" x14ac:dyDescent="0.25">
      <c r="A170" s="9" t="s">
        <v>160</v>
      </c>
      <c r="B170" s="34" t="s">
        <v>1296</v>
      </c>
      <c r="C170" s="110"/>
      <c r="D170" s="111"/>
      <c r="E170" s="110"/>
      <c r="F170" s="111"/>
    </row>
    <row r="171" spans="1:6" ht="16.5" customHeight="1" x14ac:dyDescent="0.25">
      <c r="A171" s="9" t="s">
        <v>161</v>
      </c>
      <c r="B171" s="34" t="s">
        <v>144</v>
      </c>
      <c r="C171" s="110"/>
      <c r="D171" s="111"/>
      <c r="E171" s="110"/>
      <c r="F171" s="111"/>
    </row>
    <row r="172" spans="1:6" x14ac:dyDescent="0.25">
      <c r="A172" s="9" t="s">
        <v>162</v>
      </c>
      <c r="B172" s="34" t="s">
        <v>145</v>
      </c>
      <c r="C172" s="110"/>
      <c r="D172" s="111"/>
      <c r="E172" s="110"/>
      <c r="F172" s="111"/>
    </row>
    <row r="173" spans="1:6" ht="67.5" x14ac:dyDescent="0.25">
      <c r="A173" s="10" t="s">
        <v>171</v>
      </c>
      <c r="B173" s="29" t="s">
        <v>42</v>
      </c>
      <c r="C173" s="30" t="s">
        <v>43</v>
      </c>
      <c r="D173" s="30" t="s">
        <v>44</v>
      </c>
      <c r="E173" s="30" t="s">
        <v>4</v>
      </c>
      <c r="F173" s="30" t="s">
        <v>45</v>
      </c>
    </row>
    <row r="174" spans="1:6" ht="25.5" x14ac:dyDescent="0.25">
      <c r="A174" s="9" t="s">
        <v>163</v>
      </c>
      <c r="B174" s="34" t="s">
        <v>169</v>
      </c>
      <c r="C174" s="31">
        <v>2</v>
      </c>
      <c r="D174" s="31"/>
      <c r="E174" s="31"/>
      <c r="F174" s="32"/>
    </row>
    <row r="175" spans="1:6" ht="25.5" x14ac:dyDescent="0.25">
      <c r="A175" s="9" t="s">
        <v>164</v>
      </c>
      <c r="B175" s="34" t="s">
        <v>170</v>
      </c>
      <c r="C175" s="31">
        <v>2</v>
      </c>
      <c r="D175" s="31"/>
      <c r="E175" s="31"/>
      <c r="F175" s="32"/>
    </row>
    <row r="177" spans="1:6" ht="36" customHeight="1" x14ac:dyDescent="0.25">
      <c r="A177" s="2" t="s">
        <v>183</v>
      </c>
      <c r="B177" s="3" t="s">
        <v>173</v>
      </c>
      <c r="C177" s="115" t="s">
        <v>4</v>
      </c>
      <c r="D177" s="116"/>
      <c r="E177" s="115" t="s">
        <v>5</v>
      </c>
      <c r="F177" s="116"/>
    </row>
    <row r="178" spans="1:6" s="28" customFormat="1" x14ac:dyDescent="0.25">
      <c r="A178" s="6"/>
      <c r="B178" s="7" t="str">
        <f>CONCATENATE("KOPĒJA CENA ",A177," pozīcija kopā bez PVN, EUR:")</f>
        <v>KOPĒJA CENA 1.11 pozīcija kopā bez PVN, EUR:</v>
      </c>
      <c r="C178" s="123">
        <f>SUM(C192*D192,C193*D193,C194*D194,C195*D195,C196*D196,C197*D197)</f>
        <v>0</v>
      </c>
      <c r="D178" s="124"/>
      <c r="E178" s="124"/>
      <c r="F178" s="125"/>
    </row>
    <row r="179" spans="1:6" s="28" customFormat="1" x14ac:dyDescent="0.25">
      <c r="A179" s="4"/>
      <c r="B179" s="5" t="s">
        <v>7</v>
      </c>
      <c r="C179" s="112"/>
      <c r="D179" s="113"/>
      <c r="E179" s="113"/>
      <c r="F179" s="114"/>
    </row>
    <row r="180" spans="1:6" s="28" customFormat="1" x14ac:dyDescent="0.25">
      <c r="A180" s="4"/>
      <c r="B180" s="5" t="s">
        <v>8</v>
      </c>
      <c r="C180" s="112"/>
      <c r="D180" s="113"/>
      <c r="E180" s="113"/>
      <c r="F180" s="114"/>
    </row>
    <row r="181" spans="1:6" x14ac:dyDescent="0.25">
      <c r="A181" s="8" t="s">
        <v>184</v>
      </c>
      <c r="B181" s="117" t="s">
        <v>10</v>
      </c>
      <c r="C181" s="118"/>
      <c r="D181" s="118"/>
      <c r="E181" s="118"/>
      <c r="F181" s="119"/>
    </row>
    <row r="182" spans="1:6" x14ac:dyDescent="0.25">
      <c r="A182" s="9" t="s">
        <v>642</v>
      </c>
      <c r="B182" s="34" t="s">
        <v>143</v>
      </c>
      <c r="C182" s="110"/>
      <c r="D182" s="111"/>
      <c r="E182" s="110"/>
      <c r="F182" s="111"/>
    </row>
    <row r="183" spans="1:6" x14ac:dyDescent="0.25">
      <c r="A183" s="10" t="s">
        <v>185</v>
      </c>
      <c r="B183" s="120" t="s">
        <v>13</v>
      </c>
      <c r="C183" s="121"/>
      <c r="D183" s="121"/>
      <c r="E183" s="121"/>
      <c r="F183" s="122"/>
    </row>
    <row r="184" spans="1:6" ht="25.5" x14ac:dyDescent="0.25">
      <c r="A184" s="9" t="s">
        <v>186</v>
      </c>
      <c r="B184" s="34" t="s">
        <v>198</v>
      </c>
      <c r="C184" s="110"/>
      <c r="D184" s="111"/>
      <c r="E184" s="110"/>
      <c r="F184" s="111"/>
    </row>
    <row r="185" spans="1:6" x14ac:dyDescent="0.25">
      <c r="A185" s="9" t="s">
        <v>187</v>
      </c>
      <c r="B185" s="34" t="s">
        <v>174</v>
      </c>
      <c r="C185" s="110"/>
      <c r="D185" s="111"/>
      <c r="E185" s="110"/>
      <c r="F185" s="111"/>
    </row>
    <row r="186" spans="1:6" ht="25.5" x14ac:dyDescent="0.25">
      <c r="A186" s="9" t="s">
        <v>188</v>
      </c>
      <c r="B186" s="34" t="s">
        <v>175</v>
      </c>
      <c r="C186" s="110"/>
      <c r="D186" s="111"/>
      <c r="E186" s="110"/>
      <c r="F186" s="111"/>
    </row>
    <row r="187" spans="1:6" x14ac:dyDescent="0.25">
      <c r="A187" s="9" t="s">
        <v>189</v>
      </c>
      <c r="B187" s="34" t="s">
        <v>1297</v>
      </c>
      <c r="C187" s="89"/>
      <c r="D187" s="90"/>
      <c r="E187" s="89"/>
      <c r="F187" s="90"/>
    </row>
    <row r="188" spans="1:6" x14ac:dyDescent="0.25">
      <c r="A188" s="9" t="s">
        <v>190</v>
      </c>
      <c r="B188" s="34" t="s">
        <v>51</v>
      </c>
      <c r="C188" s="110"/>
      <c r="D188" s="111"/>
      <c r="E188" s="110"/>
      <c r="F188" s="111"/>
    </row>
    <row r="189" spans="1:6" x14ac:dyDescent="0.25">
      <c r="A189" s="9" t="s">
        <v>1299</v>
      </c>
      <c r="B189" s="34" t="s">
        <v>977</v>
      </c>
      <c r="C189" s="110"/>
      <c r="D189" s="111"/>
      <c r="E189" s="110"/>
      <c r="F189" s="111"/>
    </row>
    <row r="190" spans="1:6" x14ac:dyDescent="0.25">
      <c r="A190" s="9" t="s">
        <v>1300</v>
      </c>
      <c r="B190" s="35" t="s">
        <v>1298</v>
      </c>
      <c r="C190" s="89"/>
      <c r="D190" s="90"/>
      <c r="E190" s="89"/>
      <c r="F190" s="90"/>
    </row>
    <row r="191" spans="1:6" ht="67.5" x14ac:dyDescent="0.25">
      <c r="A191" s="10" t="s">
        <v>191</v>
      </c>
      <c r="B191" s="29" t="s">
        <v>42</v>
      </c>
      <c r="C191" s="30" t="s">
        <v>43</v>
      </c>
      <c r="D191" s="30" t="s">
        <v>44</v>
      </c>
      <c r="E191" s="30" t="s">
        <v>4</v>
      </c>
      <c r="F191" s="30" t="s">
        <v>45</v>
      </c>
    </row>
    <row r="192" spans="1:6" x14ac:dyDescent="0.25">
      <c r="A192" s="9" t="s">
        <v>192</v>
      </c>
      <c r="B192" s="34" t="s">
        <v>177</v>
      </c>
      <c r="C192" s="31">
        <v>5</v>
      </c>
      <c r="D192" s="31"/>
      <c r="E192" s="31"/>
      <c r="F192" s="32"/>
    </row>
    <row r="193" spans="1:6" x14ac:dyDescent="0.25">
      <c r="A193" s="9" t="s">
        <v>193</v>
      </c>
      <c r="B193" s="34" t="s">
        <v>178</v>
      </c>
      <c r="C193" s="31">
        <v>5</v>
      </c>
      <c r="D193" s="31"/>
      <c r="E193" s="31"/>
      <c r="F193" s="32"/>
    </row>
    <row r="194" spans="1:6" ht="25.5" x14ac:dyDescent="0.25">
      <c r="A194" s="9" t="s">
        <v>194</v>
      </c>
      <c r="B194" s="34" t="s">
        <v>179</v>
      </c>
      <c r="C194" s="31">
        <v>5</v>
      </c>
      <c r="D194" s="31"/>
      <c r="E194" s="31"/>
      <c r="F194" s="32"/>
    </row>
    <row r="195" spans="1:6" x14ac:dyDescent="0.25">
      <c r="A195" s="9" t="s">
        <v>195</v>
      </c>
      <c r="B195" s="34" t="s">
        <v>180</v>
      </c>
      <c r="C195" s="31">
        <v>5</v>
      </c>
      <c r="D195" s="31"/>
      <c r="E195" s="31"/>
      <c r="F195" s="32"/>
    </row>
    <row r="196" spans="1:6" x14ac:dyDescent="0.25">
      <c r="A196" s="9" t="s">
        <v>196</v>
      </c>
      <c r="B196" s="34" t="s">
        <v>181</v>
      </c>
      <c r="C196" s="31">
        <v>5</v>
      </c>
      <c r="D196" s="31"/>
      <c r="E196" s="31"/>
      <c r="F196" s="32"/>
    </row>
    <row r="197" spans="1:6" x14ac:dyDescent="0.25">
      <c r="A197" s="9" t="s">
        <v>197</v>
      </c>
      <c r="B197" s="34" t="s">
        <v>182</v>
      </c>
      <c r="C197" s="31">
        <v>3</v>
      </c>
      <c r="D197" s="31"/>
      <c r="E197" s="31"/>
      <c r="F197" s="32"/>
    </row>
    <row r="199" spans="1:6" ht="36" customHeight="1" x14ac:dyDescent="0.25">
      <c r="A199" s="2" t="s">
        <v>201</v>
      </c>
      <c r="B199" s="3" t="s">
        <v>1128</v>
      </c>
      <c r="C199" s="115" t="s">
        <v>4</v>
      </c>
      <c r="D199" s="116"/>
      <c r="E199" s="115" t="s">
        <v>5</v>
      </c>
      <c r="F199" s="116"/>
    </row>
    <row r="200" spans="1:6" x14ac:dyDescent="0.25">
      <c r="A200" s="4"/>
      <c r="B200" s="5" t="s">
        <v>71</v>
      </c>
      <c r="C200" s="112">
        <v>2</v>
      </c>
      <c r="D200" s="113"/>
      <c r="E200" s="113"/>
      <c r="F200" s="114"/>
    </row>
    <row r="201" spans="1:6" x14ac:dyDescent="0.25">
      <c r="A201" s="4"/>
      <c r="B201" s="5" t="s">
        <v>6</v>
      </c>
      <c r="C201" s="107"/>
      <c r="D201" s="108"/>
      <c r="E201" s="108"/>
      <c r="F201" s="109"/>
    </row>
    <row r="202" spans="1:6" s="28" customFormat="1" x14ac:dyDescent="0.25">
      <c r="A202" s="6"/>
      <c r="B202" s="7" t="str">
        <f>CONCATENATE("KOPĒJA CENA ",A199," pozīcija kopā bez PVN, EUR:")</f>
        <v>KOPĒJA CENA 1.12 pozīcija kopā bez PVN, EUR:</v>
      </c>
      <c r="C202" s="123">
        <f>C200*C201</f>
        <v>0</v>
      </c>
      <c r="D202" s="124"/>
      <c r="E202" s="124"/>
      <c r="F202" s="125"/>
    </row>
    <row r="203" spans="1:6" s="28" customFormat="1" x14ac:dyDescent="0.25">
      <c r="A203" s="4"/>
      <c r="B203" s="5" t="s">
        <v>7</v>
      </c>
      <c r="C203" s="112"/>
      <c r="D203" s="113"/>
      <c r="E203" s="113"/>
      <c r="F203" s="114"/>
    </row>
    <row r="204" spans="1:6" s="28" customFormat="1" x14ac:dyDescent="0.25">
      <c r="A204" s="4"/>
      <c r="B204" s="5" t="s">
        <v>8</v>
      </c>
      <c r="C204" s="112"/>
      <c r="D204" s="113"/>
      <c r="E204" s="113"/>
      <c r="F204" s="114"/>
    </row>
    <row r="205" spans="1:6" x14ac:dyDescent="0.25">
      <c r="A205" s="8" t="s">
        <v>202</v>
      </c>
      <c r="B205" s="117" t="s">
        <v>10</v>
      </c>
      <c r="C205" s="118"/>
      <c r="D205" s="118"/>
      <c r="E205" s="118"/>
      <c r="F205" s="119"/>
    </row>
    <row r="206" spans="1:6" x14ac:dyDescent="0.25">
      <c r="A206" s="9" t="s">
        <v>643</v>
      </c>
      <c r="B206" s="34" t="s">
        <v>143</v>
      </c>
      <c r="C206" s="110"/>
      <c r="D206" s="111"/>
      <c r="E206" s="110"/>
      <c r="F206" s="111"/>
    </row>
    <row r="207" spans="1:6" x14ac:dyDescent="0.25">
      <c r="A207" s="10" t="s">
        <v>203</v>
      </c>
      <c r="B207" s="120" t="s">
        <v>13</v>
      </c>
      <c r="C207" s="121"/>
      <c r="D207" s="121"/>
      <c r="E207" s="121"/>
      <c r="F207" s="122"/>
    </row>
    <row r="208" spans="1:6" ht="25.5" x14ac:dyDescent="0.25">
      <c r="A208" s="9" t="s">
        <v>204</v>
      </c>
      <c r="B208" s="34" t="s">
        <v>198</v>
      </c>
      <c r="C208" s="110"/>
      <c r="D208" s="111"/>
      <c r="E208" s="110"/>
      <c r="F208" s="111"/>
    </row>
    <row r="209" spans="1:6" x14ac:dyDescent="0.25">
      <c r="A209" s="9" t="s">
        <v>205</v>
      </c>
      <c r="B209" s="34" t="s">
        <v>199</v>
      </c>
      <c r="C209" s="110"/>
      <c r="D209" s="111"/>
      <c r="E209" s="110"/>
      <c r="F209" s="111"/>
    </row>
    <row r="210" spans="1:6" x14ac:dyDescent="0.25">
      <c r="A210" s="9" t="s">
        <v>206</v>
      </c>
      <c r="B210" s="71" t="s">
        <v>1130</v>
      </c>
      <c r="C210" s="110"/>
      <c r="D210" s="111"/>
      <c r="E210" s="110"/>
      <c r="F210" s="111"/>
    </row>
    <row r="211" spans="1:6" x14ac:dyDescent="0.25">
      <c r="A211" s="9" t="s">
        <v>207</v>
      </c>
      <c r="B211" s="37" t="s">
        <v>200</v>
      </c>
      <c r="C211" s="110"/>
      <c r="D211" s="111"/>
      <c r="E211" s="110"/>
      <c r="F211" s="111"/>
    </row>
    <row r="212" spans="1:6" ht="25.5" x14ac:dyDescent="0.25">
      <c r="A212" s="9" t="s">
        <v>208</v>
      </c>
      <c r="B212" s="34" t="s">
        <v>175</v>
      </c>
      <c r="C212" s="110"/>
      <c r="D212" s="111"/>
      <c r="E212" s="110"/>
      <c r="F212" s="111"/>
    </row>
    <row r="213" spans="1:6" x14ac:dyDescent="0.25">
      <c r="A213" s="9" t="s">
        <v>1131</v>
      </c>
      <c r="B213" s="34" t="s">
        <v>51</v>
      </c>
      <c r="C213" s="110"/>
      <c r="D213" s="111"/>
      <c r="E213" s="110"/>
      <c r="F213" s="111"/>
    </row>
    <row r="214" spans="1:6" x14ac:dyDescent="0.25">
      <c r="A214" s="9" t="s">
        <v>1132</v>
      </c>
      <c r="B214" s="34" t="s">
        <v>1129</v>
      </c>
      <c r="C214" s="110"/>
      <c r="D214" s="111"/>
      <c r="E214" s="110"/>
      <c r="F214" s="111"/>
    </row>
    <row r="216" spans="1:6" ht="36" customHeight="1" x14ac:dyDescent="0.25">
      <c r="A216" s="2" t="s">
        <v>214</v>
      </c>
      <c r="B216" s="3" t="s">
        <v>233</v>
      </c>
      <c r="C216" s="115" t="s">
        <v>4</v>
      </c>
      <c r="D216" s="116"/>
      <c r="E216" s="115" t="s">
        <v>5</v>
      </c>
      <c r="F216" s="116"/>
    </row>
    <row r="217" spans="1:6" x14ac:dyDescent="0.25">
      <c r="A217" s="4"/>
      <c r="B217" s="5" t="s">
        <v>71</v>
      </c>
      <c r="C217" s="112">
        <v>10</v>
      </c>
      <c r="D217" s="113"/>
      <c r="E217" s="113"/>
      <c r="F217" s="114"/>
    </row>
    <row r="218" spans="1:6" x14ac:dyDescent="0.25">
      <c r="A218" s="4"/>
      <c r="B218" s="5" t="s">
        <v>6</v>
      </c>
      <c r="C218" s="107"/>
      <c r="D218" s="108"/>
      <c r="E218" s="108"/>
      <c r="F218" s="109"/>
    </row>
    <row r="219" spans="1:6" s="28" customFormat="1" x14ac:dyDescent="0.25">
      <c r="A219" s="6"/>
      <c r="B219" s="7" t="str">
        <f>CONCATENATE("KOPĒJA CENA ",A216," pozīcija kopā bez PVN, EUR:")</f>
        <v>KOPĒJA CENA 1.13 pozīcija kopā bez PVN, EUR:</v>
      </c>
      <c r="C219" s="123">
        <f>C217*C218</f>
        <v>0</v>
      </c>
      <c r="D219" s="124"/>
      <c r="E219" s="124"/>
      <c r="F219" s="125"/>
    </row>
    <row r="220" spans="1:6" s="28" customFormat="1" x14ac:dyDescent="0.25">
      <c r="A220" s="4"/>
      <c r="B220" s="5" t="s">
        <v>7</v>
      </c>
      <c r="C220" s="112"/>
      <c r="D220" s="113"/>
      <c r="E220" s="113"/>
      <c r="F220" s="114"/>
    </row>
    <row r="221" spans="1:6" s="28" customFormat="1" x14ac:dyDescent="0.25">
      <c r="A221" s="4"/>
      <c r="B221" s="5" t="s">
        <v>8</v>
      </c>
      <c r="C221" s="112"/>
      <c r="D221" s="113"/>
      <c r="E221" s="113"/>
      <c r="F221" s="114"/>
    </row>
    <row r="222" spans="1:6" x14ac:dyDescent="0.25">
      <c r="A222" s="8" t="s">
        <v>215</v>
      </c>
      <c r="B222" s="117" t="s">
        <v>10</v>
      </c>
      <c r="C222" s="118"/>
      <c r="D222" s="118"/>
      <c r="E222" s="118"/>
      <c r="F222" s="119"/>
    </row>
    <row r="223" spans="1:6" x14ac:dyDescent="0.25">
      <c r="A223" s="9" t="s">
        <v>644</v>
      </c>
      <c r="B223" s="34" t="s">
        <v>210</v>
      </c>
      <c r="C223" s="110"/>
      <c r="D223" s="111"/>
      <c r="E223" s="110"/>
      <c r="F223" s="111"/>
    </row>
    <row r="224" spans="1:6" x14ac:dyDescent="0.25">
      <c r="A224" s="10" t="s">
        <v>216</v>
      </c>
      <c r="B224" s="120" t="s">
        <v>13</v>
      </c>
      <c r="C224" s="121"/>
      <c r="D224" s="121"/>
      <c r="E224" s="121"/>
      <c r="F224" s="122"/>
    </row>
    <row r="225" spans="1:6" ht="27.75" customHeight="1" x14ac:dyDescent="0.25">
      <c r="A225" s="9" t="s">
        <v>217</v>
      </c>
      <c r="B225" s="34" t="s">
        <v>229</v>
      </c>
      <c r="C225" s="110"/>
      <c r="D225" s="111"/>
      <c r="E225" s="110"/>
      <c r="F225" s="111"/>
    </row>
    <row r="226" spans="1:6" x14ac:dyDescent="0.25">
      <c r="A226" s="9" t="s">
        <v>218</v>
      </c>
      <c r="B226" s="34" t="s">
        <v>230</v>
      </c>
      <c r="C226" s="110"/>
      <c r="D226" s="111"/>
      <c r="E226" s="110"/>
      <c r="F226" s="111"/>
    </row>
    <row r="227" spans="1:6" x14ac:dyDescent="0.25">
      <c r="A227" s="9" t="s">
        <v>219</v>
      </c>
      <c r="B227" s="34" t="s">
        <v>1301</v>
      </c>
      <c r="C227" s="110"/>
      <c r="D227" s="111"/>
      <c r="E227" s="110"/>
      <c r="F227" s="111"/>
    </row>
    <row r="228" spans="1:6" x14ac:dyDescent="0.25">
      <c r="A228" s="9" t="s">
        <v>955</v>
      </c>
      <c r="B228" s="34" t="s">
        <v>1091</v>
      </c>
      <c r="C228" s="110"/>
      <c r="D228" s="111"/>
      <c r="E228" s="110"/>
      <c r="F228" s="111"/>
    </row>
    <row r="229" spans="1:6" x14ac:dyDescent="0.25">
      <c r="A229" s="9" t="s">
        <v>956</v>
      </c>
      <c r="B229" s="34" t="s">
        <v>79</v>
      </c>
      <c r="C229" s="110"/>
      <c r="D229" s="111"/>
      <c r="E229" s="110"/>
      <c r="F229" s="111"/>
    </row>
    <row r="230" spans="1:6" x14ac:dyDescent="0.25">
      <c r="A230" s="9" t="s">
        <v>957</v>
      </c>
      <c r="B230" s="34" t="s">
        <v>231</v>
      </c>
      <c r="C230" s="110"/>
      <c r="D230" s="111"/>
      <c r="E230" s="110"/>
      <c r="F230" s="111"/>
    </row>
    <row r="232" spans="1:6" ht="36" customHeight="1" x14ac:dyDescent="0.25">
      <c r="A232" s="2" t="s">
        <v>223</v>
      </c>
      <c r="B232" s="3" t="s">
        <v>237</v>
      </c>
      <c r="C232" s="115" t="s">
        <v>4</v>
      </c>
      <c r="D232" s="116"/>
      <c r="E232" s="115" t="s">
        <v>5</v>
      </c>
      <c r="F232" s="116"/>
    </row>
    <row r="233" spans="1:6" x14ac:dyDescent="0.25">
      <c r="A233" s="4"/>
      <c r="B233" s="5" t="s">
        <v>71</v>
      </c>
      <c r="C233" s="112">
        <v>5</v>
      </c>
      <c r="D233" s="113"/>
      <c r="E233" s="113"/>
      <c r="F233" s="114"/>
    </row>
    <row r="234" spans="1:6" x14ac:dyDescent="0.25">
      <c r="A234" s="4"/>
      <c r="B234" s="5" t="s">
        <v>6</v>
      </c>
      <c r="C234" s="107"/>
      <c r="D234" s="108"/>
      <c r="E234" s="108"/>
      <c r="F234" s="109"/>
    </row>
    <row r="235" spans="1:6" s="28" customFormat="1" x14ac:dyDescent="0.25">
      <c r="A235" s="6"/>
      <c r="B235" s="7" t="str">
        <f>CONCATENATE("KOPĒJA CENA ",A232," pozīcija kopā bez PVN, EUR:")</f>
        <v>KOPĒJA CENA 1.14 pozīcija kopā bez PVN, EUR:</v>
      </c>
      <c r="C235" s="123">
        <f>C233*C234</f>
        <v>0</v>
      </c>
      <c r="D235" s="124"/>
      <c r="E235" s="124"/>
      <c r="F235" s="125"/>
    </row>
    <row r="236" spans="1:6" s="28" customFormat="1" x14ac:dyDescent="0.25">
      <c r="A236" s="4"/>
      <c r="B236" s="5" t="s">
        <v>7</v>
      </c>
      <c r="C236" s="112"/>
      <c r="D236" s="113"/>
      <c r="E236" s="113"/>
      <c r="F236" s="114"/>
    </row>
    <row r="237" spans="1:6" s="28" customFormat="1" x14ac:dyDescent="0.25">
      <c r="A237" s="4"/>
      <c r="B237" s="5" t="s">
        <v>8</v>
      </c>
      <c r="C237" s="112"/>
      <c r="D237" s="113"/>
      <c r="E237" s="113"/>
      <c r="F237" s="114"/>
    </row>
    <row r="238" spans="1:6" x14ac:dyDescent="0.25">
      <c r="A238" s="8" t="s">
        <v>224</v>
      </c>
      <c r="B238" s="117" t="s">
        <v>10</v>
      </c>
      <c r="C238" s="118"/>
      <c r="D238" s="118"/>
      <c r="E238" s="118"/>
      <c r="F238" s="119"/>
    </row>
    <row r="239" spans="1:6" x14ac:dyDescent="0.25">
      <c r="A239" s="9" t="s">
        <v>645</v>
      </c>
      <c r="B239" s="34" t="s">
        <v>210</v>
      </c>
      <c r="C239" s="110"/>
      <c r="D239" s="111"/>
      <c r="E239" s="110"/>
      <c r="F239" s="111"/>
    </row>
    <row r="240" spans="1:6" x14ac:dyDescent="0.25">
      <c r="A240" s="10" t="s">
        <v>225</v>
      </c>
      <c r="B240" s="120" t="s">
        <v>13</v>
      </c>
      <c r="C240" s="121"/>
      <c r="D240" s="121"/>
      <c r="E240" s="121"/>
      <c r="F240" s="122"/>
    </row>
    <row r="241" spans="1:6" ht="27" customHeight="1" x14ac:dyDescent="0.25">
      <c r="A241" s="9" t="s">
        <v>226</v>
      </c>
      <c r="B241" s="34" t="s">
        <v>229</v>
      </c>
      <c r="C241" s="110"/>
      <c r="D241" s="111"/>
      <c r="E241" s="110"/>
      <c r="F241" s="111"/>
    </row>
    <row r="242" spans="1:6" x14ac:dyDescent="0.25">
      <c r="A242" s="9" t="s">
        <v>227</v>
      </c>
      <c r="B242" s="34" t="s">
        <v>235</v>
      </c>
      <c r="C242" s="110"/>
      <c r="D242" s="111"/>
      <c r="E242" s="110"/>
      <c r="F242" s="111"/>
    </row>
    <row r="243" spans="1:6" x14ac:dyDescent="0.25">
      <c r="A243" s="9" t="s">
        <v>228</v>
      </c>
      <c r="B243" s="34" t="s">
        <v>236</v>
      </c>
      <c r="C243" s="110"/>
      <c r="D243" s="111"/>
      <c r="E243" s="110"/>
      <c r="F243" s="111"/>
    </row>
    <row r="244" spans="1:6" x14ac:dyDescent="0.25">
      <c r="A244" s="9" t="s">
        <v>958</v>
      </c>
      <c r="B244" s="34" t="s">
        <v>1091</v>
      </c>
      <c r="C244" s="110"/>
      <c r="D244" s="111"/>
      <c r="E244" s="110"/>
      <c r="F244" s="111"/>
    </row>
    <row r="245" spans="1:6" x14ac:dyDescent="0.25">
      <c r="A245" s="9" t="s">
        <v>959</v>
      </c>
      <c r="B245" s="34" t="s">
        <v>79</v>
      </c>
      <c r="C245" s="110"/>
      <c r="D245" s="111"/>
      <c r="E245" s="110"/>
      <c r="F245" s="111"/>
    </row>
    <row r="246" spans="1:6" x14ac:dyDescent="0.25">
      <c r="A246" s="9" t="s">
        <v>960</v>
      </c>
      <c r="B246" s="34" t="s">
        <v>234</v>
      </c>
      <c r="C246" s="110"/>
      <c r="D246" s="111"/>
      <c r="E246" s="110"/>
      <c r="F246" s="111"/>
    </row>
    <row r="248" spans="1:6" ht="36" customHeight="1" x14ac:dyDescent="0.25">
      <c r="A248" s="2" t="s">
        <v>242</v>
      </c>
      <c r="B248" s="3" t="s">
        <v>240</v>
      </c>
      <c r="C248" s="115" t="s">
        <v>4</v>
      </c>
      <c r="D248" s="116"/>
      <c r="E248" s="115" t="s">
        <v>5</v>
      </c>
      <c r="F248" s="116"/>
    </row>
    <row r="249" spans="1:6" x14ac:dyDescent="0.25">
      <c r="A249" s="4"/>
      <c r="B249" s="5" t="s">
        <v>71</v>
      </c>
      <c r="C249" s="112">
        <v>5</v>
      </c>
      <c r="D249" s="113"/>
      <c r="E249" s="113"/>
      <c r="F249" s="114"/>
    </row>
    <row r="250" spans="1:6" x14ac:dyDescent="0.25">
      <c r="A250" s="4"/>
      <c r="B250" s="5" t="s">
        <v>6</v>
      </c>
      <c r="C250" s="107"/>
      <c r="D250" s="108"/>
      <c r="E250" s="108"/>
      <c r="F250" s="109"/>
    </row>
    <row r="251" spans="1:6" s="28" customFormat="1" x14ac:dyDescent="0.25">
      <c r="A251" s="6"/>
      <c r="B251" s="7" t="str">
        <f>CONCATENATE("KOPĒJA CENA ",A248," pozīcija kopā bez PVN, EUR:")</f>
        <v>KOPĒJA CENA 1.15 pozīcija kopā bez PVN, EUR:</v>
      </c>
      <c r="C251" s="123">
        <f>C249*C250</f>
        <v>0</v>
      </c>
      <c r="D251" s="124"/>
      <c r="E251" s="124"/>
      <c r="F251" s="125"/>
    </row>
    <row r="252" spans="1:6" s="28" customFormat="1" x14ac:dyDescent="0.25">
      <c r="A252" s="4"/>
      <c r="B252" s="5" t="s">
        <v>7</v>
      </c>
      <c r="C252" s="112"/>
      <c r="D252" s="113"/>
      <c r="E252" s="113"/>
      <c r="F252" s="114"/>
    </row>
    <row r="253" spans="1:6" s="28" customFormat="1" x14ac:dyDescent="0.25">
      <c r="A253" s="4"/>
      <c r="B253" s="5" t="s">
        <v>8</v>
      </c>
      <c r="C253" s="112"/>
      <c r="D253" s="113"/>
      <c r="E253" s="113"/>
      <c r="F253" s="114"/>
    </row>
    <row r="254" spans="1:6" x14ac:dyDescent="0.25">
      <c r="A254" s="8" t="s">
        <v>243</v>
      </c>
      <c r="B254" s="117" t="s">
        <v>10</v>
      </c>
      <c r="C254" s="118"/>
      <c r="D254" s="118"/>
      <c r="E254" s="118"/>
      <c r="F254" s="119"/>
    </row>
    <row r="255" spans="1:6" x14ac:dyDescent="0.25">
      <c r="A255" s="9" t="s">
        <v>646</v>
      </c>
      <c r="B255" s="34" t="s">
        <v>210</v>
      </c>
      <c r="C255" s="110"/>
      <c r="D255" s="111"/>
      <c r="E255" s="110"/>
      <c r="F255" s="111"/>
    </row>
    <row r="256" spans="1:6" x14ac:dyDescent="0.25">
      <c r="A256" s="10" t="s">
        <v>244</v>
      </c>
      <c r="B256" s="120" t="s">
        <v>13</v>
      </c>
      <c r="C256" s="121"/>
      <c r="D256" s="121"/>
      <c r="E256" s="121"/>
      <c r="F256" s="122"/>
    </row>
    <row r="257" spans="1:6" ht="26.25" customHeight="1" x14ac:dyDescent="0.25">
      <c r="A257" s="9" t="s">
        <v>245</v>
      </c>
      <c r="B257" s="34" t="s">
        <v>238</v>
      </c>
      <c r="C257" s="110"/>
      <c r="D257" s="111"/>
      <c r="E257" s="110"/>
      <c r="F257" s="111"/>
    </row>
    <row r="258" spans="1:6" x14ac:dyDescent="0.25">
      <c r="A258" s="9" t="s">
        <v>246</v>
      </c>
      <c r="B258" s="34" t="s">
        <v>235</v>
      </c>
      <c r="C258" s="110"/>
      <c r="D258" s="111"/>
      <c r="E258" s="110"/>
      <c r="F258" s="111"/>
    </row>
    <row r="259" spans="1:6" x14ac:dyDescent="0.25">
      <c r="A259" s="9" t="s">
        <v>247</v>
      </c>
      <c r="B259" s="34" t="s">
        <v>236</v>
      </c>
      <c r="C259" s="110"/>
      <c r="D259" s="111"/>
      <c r="E259" s="110"/>
      <c r="F259" s="111"/>
    </row>
    <row r="260" spans="1:6" x14ac:dyDescent="0.25">
      <c r="A260" s="9" t="s">
        <v>248</v>
      </c>
      <c r="B260" s="34" t="s">
        <v>1092</v>
      </c>
      <c r="C260" s="110"/>
      <c r="D260" s="111"/>
      <c r="E260" s="110"/>
      <c r="F260" s="111"/>
    </row>
    <row r="261" spans="1:6" x14ac:dyDescent="0.25">
      <c r="A261" s="9" t="s">
        <v>249</v>
      </c>
      <c r="B261" s="34" t="s">
        <v>79</v>
      </c>
      <c r="C261" s="110"/>
      <c r="D261" s="111"/>
      <c r="E261" s="110"/>
      <c r="F261" s="111"/>
    </row>
    <row r="262" spans="1:6" x14ac:dyDescent="0.25">
      <c r="A262" s="9" t="s">
        <v>250</v>
      </c>
      <c r="B262" s="34" t="s">
        <v>239</v>
      </c>
      <c r="C262" s="110"/>
      <c r="D262" s="111"/>
      <c r="E262" s="110"/>
      <c r="F262" s="111"/>
    </row>
    <row r="264" spans="1:6" ht="36" customHeight="1" x14ac:dyDescent="0.25">
      <c r="A264" s="2" t="s">
        <v>251</v>
      </c>
      <c r="B264" s="3" t="s">
        <v>301</v>
      </c>
      <c r="C264" s="115" t="s">
        <v>4</v>
      </c>
      <c r="D264" s="116"/>
      <c r="E264" s="115" t="s">
        <v>5</v>
      </c>
      <c r="F264" s="116"/>
    </row>
    <row r="265" spans="1:6" s="28" customFormat="1" x14ac:dyDescent="0.25">
      <c r="A265" s="6"/>
      <c r="B265" s="7" t="str">
        <f>CONCATENATE("KOPĒJA CENA ",A264," pozīcija kopā bez PVN, EUR:")</f>
        <v>KOPĒJA CENA 1.16 pozīcija kopā bez PVN, EUR:</v>
      </c>
      <c r="C265" s="123">
        <f>SUM(C274*D274,C275*D275,C276*D276,)</f>
        <v>0</v>
      </c>
      <c r="D265" s="124"/>
      <c r="E265" s="124"/>
      <c r="F265" s="125"/>
    </row>
    <row r="266" spans="1:6" s="28" customFormat="1" x14ac:dyDescent="0.25">
      <c r="A266" s="4"/>
      <c r="B266" s="5" t="s">
        <v>7</v>
      </c>
      <c r="C266" s="112"/>
      <c r="D266" s="113"/>
      <c r="E266" s="113"/>
      <c r="F266" s="114"/>
    </row>
    <row r="267" spans="1:6" s="28" customFormat="1" x14ac:dyDescent="0.25">
      <c r="A267" s="4"/>
      <c r="B267" s="5" t="s">
        <v>8</v>
      </c>
      <c r="C267" s="112"/>
      <c r="D267" s="113"/>
      <c r="E267" s="113"/>
      <c r="F267" s="114"/>
    </row>
    <row r="268" spans="1:6" x14ac:dyDescent="0.25">
      <c r="A268" s="8" t="s">
        <v>252</v>
      </c>
      <c r="B268" s="117" t="s">
        <v>10</v>
      </c>
      <c r="C268" s="118"/>
      <c r="D268" s="118"/>
      <c r="E268" s="118"/>
      <c r="F268" s="119"/>
    </row>
    <row r="269" spans="1:6" x14ac:dyDescent="0.25">
      <c r="A269" s="9" t="s">
        <v>647</v>
      </c>
      <c r="B269" s="34" t="s">
        <v>302</v>
      </c>
      <c r="C269" s="110"/>
      <c r="D269" s="111"/>
      <c r="E269" s="110"/>
      <c r="F269" s="111"/>
    </row>
    <row r="270" spans="1:6" x14ac:dyDescent="0.25">
      <c r="A270" s="10" t="s">
        <v>253</v>
      </c>
      <c r="B270" s="120" t="s">
        <v>13</v>
      </c>
      <c r="C270" s="121"/>
      <c r="D270" s="121"/>
      <c r="E270" s="121"/>
      <c r="F270" s="122"/>
    </row>
    <row r="271" spans="1:6" x14ac:dyDescent="0.25">
      <c r="A271" s="9" t="s">
        <v>254</v>
      </c>
      <c r="B271" s="34" t="s">
        <v>305</v>
      </c>
      <c r="C271" s="110"/>
      <c r="D271" s="111"/>
      <c r="E271" s="110"/>
      <c r="F271" s="111"/>
    </row>
    <row r="272" spans="1:6" x14ac:dyDescent="0.25">
      <c r="A272" s="9" t="s">
        <v>255</v>
      </c>
      <c r="B272" s="34" t="s">
        <v>306</v>
      </c>
      <c r="C272" s="110"/>
      <c r="D272" s="111"/>
      <c r="E272" s="110"/>
      <c r="F272" s="111"/>
    </row>
    <row r="273" spans="1:6" ht="67.5" x14ac:dyDescent="0.25">
      <c r="A273" s="10" t="s">
        <v>961</v>
      </c>
      <c r="B273" s="29" t="s">
        <v>42</v>
      </c>
      <c r="C273" s="30" t="s">
        <v>43</v>
      </c>
      <c r="D273" s="30" t="s">
        <v>44</v>
      </c>
      <c r="E273" s="30" t="s">
        <v>4</v>
      </c>
      <c r="F273" s="30" t="s">
        <v>45</v>
      </c>
    </row>
    <row r="274" spans="1:6" ht="25.5" x14ac:dyDescent="0.25">
      <c r="A274" s="9" t="s">
        <v>962</v>
      </c>
      <c r="B274" s="34" t="s">
        <v>978</v>
      </c>
      <c r="C274" s="31">
        <v>5</v>
      </c>
      <c r="D274" s="31"/>
      <c r="E274" s="31"/>
      <c r="F274" s="32"/>
    </row>
    <row r="275" spans="1:6" ht="25.5" x14ac:dyDescent="0.25">
      <c r="A275" s="9" t="s">
        <v>963</v>
      </c>
      <c r="B275" s="34" t="s">
        <v>303</v>
      </c>
      <c r="C275" s="31">
        <v>5</v>
      </c>
      <c r="D275" s="31"/>
      <c r="E275" s="31"/>
      <c r="F275" s="32"/>
    </row>
    <row r="276" spans="1:6" ht="25.5" x14ac:dyDescent="0.25">
      <c r="A276" s="9" t="s">
        <v>964</v>
      </c>
      <c r="B276" s="34" t="s">
        <v>304</v>
      </c>
      <c r="C276" s="31">
        <v>5</v>
      </c>
      <c r="D276" s="31"/>
      <c r="E276" s="31"/>
      <c r="F276" s="32"/>
    </row>
    <row r="278" spans="1:6" ht="36" customHeight="1" x14ac:dyDescent="0.25">
      <c r="A278" s="2" t="s">
        <v>256</v>
      </c>
      <c r="B278" s="3" t="s">
        <v>516</v>
      </c>
      <c r="C278" s="115" t="s">
        <v>4</v>
      </c>
      <c r="D278" s="116"/>
      <c r="E278" s="115" t="s">
        <v>5</v>
      </c>
      <c r="F278" s="116"/>
    </row>
    <row r="279" spans="1:6" s="28" customFormat="1" x14ac:dyDescent="0.25">
      <c r="A279" s="6"/>
      <c r="B279" s="7" t="str">
        <f>CONCATENATE("KOPĒJA CENA ",A278," pozīcija kopā bez PVN, EUR:")</f>
        <v>KOPĒJA CENA 1.17 pozīcija kopā bez PVN, EUR:</v>
      </c>
      <c r="C279" s="123">
        <f>SUM(C288*D288,C289*D289)</f>
        <v>0</v>
      </c>
      <c r="D279" s="124"/>
      <c r="E279" s="124"/>
      <c r="F279" s="125"/>
    </row>
    <row r="280" spans="1:6" s="28" customFormat="1" x14ac:dyDescent="0.25">
      <c r="A280" s="4"/>
      <c r="B280" s="5" t="s">
        <v>7</v>
      </c>
      <c r="C280" s="112"/>
      <c r="D280" s="113"/>
      <c r="E280" s="113"/>
      <c r="F280" s="114"/>
    </row>
    <row r="281" spans="1:6" s="28" customFormat="1" x14ac:dyDescent="0.25">
      <c r="A281" s="4"/>
      <c r="B281" s="5" t="s">
        <v>8</v>
      </c>
      <c r="C281" s="112"/>
      <c r="D281" s="113"/>
      <c r="E281" s="113"/>
      <c r="F281" s="114"/>
    </row>
    <row r="282" spans="1:6" x14ac:dyDescent="0.25">
      <c r="A282" s="8" t="s">
        <v>257</v>
      </c>
      <c r="B282" s="117" t="s">
        <v>10</v>
      </c>
      <c r="C282" s="118"/>
      <c r="D282" s="118"/>
      <c r="E282" s="118"/>
      <c r="F282" s="119"/>
    </row>
    <row r="283" spans="1:6" x14ac:dyDescent="0.25">
      <c r="A283" s="9" t="s">
        <v>648</v>
      </c>
      <c r="B283" s="34" t="s">
        <v>72</v>
      </c>
      <c r="C283" s="110"/>
      <c r="D283" s="111"/>
      <c r="E283" s="110"/>
      <c r="F283" s="111"/>
    </row>
    <row r="284" spans="1:6" x14ac:dyDescent="0.25">
      <c r="A284" s="10" t="s">
        <v>258</v>
      </c>
      <c r="B284" s="120" t="s">
        <v>13</v>
      </c>
      <c r="C284" s="121"/>
      <c r="D284" s="121"/>
      <c r="E284" s="121"/>
      <c r="F284" s="122"/>
    </row>
    <row r="285" spans="1:6" x14ac:dyDescent="0.25">
      <c r="A285" s="9" t="s">
        <v>259</v>
      </c>
      <c r="B285" s="34" t="s">
        <v>264</v>
      </c>
      <c r="C285" s="110"/>
      <c r="D285" s="111"/>
      <c r="E285" s="110"/>
      <c r="F285" s="111"/>
    </row>
    <row r="286" spans="1:6" x14ac:dyDescent="0.25">
      <c r="A286" s="9" t="s">
        <v>260</v>
      </c>
      <c r="B286" s="34" t="s">
        <v>517</v>
      </c>
      <c r="C286" s="110"/>
      <c r="D286" s="111"/>
      <c r="E286" s="110"/>
      <c r="F286" s="111"/>
    </row>
    <row r="287" spans="1:6" ht="67.5" x14ac:dyDescent="0.25">
      <c r="A287" s="10" t="s">
        <v>965</v>
      </c>
      <c r="B287" s="29" t="s">
        <v>42</v>
      </c>
      <c r="C287" s="30" t="s">
        <v>43</v>
      </c>
      <c r="D287" s="30" t="s">
        <v>44</v>
      </c>
      <c r="E287" s="30" t="s">
        <v>4</v>
      </c>
      <c r="F287" s="30" t="s">
        <v>45</v>
      </c>
    </row>
    <row r="288" spans="1:6" ht="30" customHeight="1" x14ac:dyDescent="0.25">
      <c r="A288" s="9" t="s">
        <v>966</v>
      </c>
      <c r="B288" s="43" t="s">
        <v>1127</v>
      </c>
      <c r="C288" s="31">
        <v>5</v>
      </c>
      <c r="D288" s="31"/>
      <c r="E288" s="31"/>
      <c r="F288" s="32"/>
    </row>
    <row r="289" spans="1:6" ht="25.5" x14ac:dyDescent="0.25">
      <c r="A289" s="9" t="s">
        <v>967</v>
      </c>
      <c r="B289" s="43" t="s">
        <v>1302</v>
      </c>
      <c r="C289" s="31">
        <v>5</v>
      </c>
      <c r="D289" s="31"/>
      <c r="E289" s="31"/>
      <c r="F289" s="32"/>
    </row>
    <row r="291" spans="1:6" ht="36" customHeight="1" x14ac:dyDescent="0.25">
      <c r="A291" s="2" t="s">
        <v>265</v>
      </c>
      <c r="B291" s="3" t="s">
        <v>518</v>
      </c>
      <c r="C291" s="115" t="s">
        <v>4</v>
      </c>
      <c r="D291" s="116"/>
      <c r="E291" s="115" t="s">
        <v>5</v>
      </c>
      <c r="F291" s="116"/>
    </row>
    <row r="292" spans="1:6" s="28" customFormat="1" x14ac:dyDescent="0.25">
      <c r="A292" s="6"/>
      <c r="B292" s="7" t="str">
        <f>CONCATENATE("KOPĒJA CENA ",A291," pozīcija kopā bez PVN, EUR:")</f>
        <v>KOPĒJA CENA 1.18 pozīcija kopā bez PVN, EUR:</v>
      </c>
      <c r="C292" s="123">
        <f>SUM(C302*D302,C303*D303)</f>
        <v>0</v>
      </c>
      <c r="D292" s="124"/>
      <c r="E292" s="124"/>
      <c r="F292" s="125"/>
    </row>
    <row r="293" spans="1:6" s="28" customFormat="1" x14ac:dyDescent="0.25">
      <c r="A293" s="4"/>
      <c r="B293" s="5" t="s">
        <v>7</v>
      </c>
      <c r="C293" s="112"/>
      <c r="D293" s="113"/>
      <c r="E293" s="113"/>
      <c r="F293" s="114"/>
    </row>
    <row r="294" spans="1:6" s="28" customFormat="1" x14ac:dyDescent="0.25">
      <c r="A294" s="4"/>
      <c r="B294" s="5" t="s">
        <v>8</v>
      </c>
      <c r="C294" s="112"/>
      <c r="D294" s="113"/>
      <c r="E294" s="113"/>
      <c r="F294" s="114"/>
    </row>
    <row r="295" spans="1:6" x14ac:dyDescent="0.25">
      <c r="A295" s="8" t="s">
        <v>266</v>
      </c>
      <c r="B295" s="117" t="s">
        <v>10</v>
      </c>
      <c r="C295" s="118"/>
      <c r="D295" s="118"/>
      <c r="E295" s="118"/>
      <c r="F295" s="119"/>
    </row>
    <row r="296" spans="1:6" x14ac:dyDescent="0.25">
      <c r="A296" s="9" t="s">
        <v>649</v>
      </c>
      <c r="B296" s="34" t="s">
        <v>72</v>
      </c>
      <c r="C296" s="110"/>
      <c r="D296" s="111"/>
      <c r="E296" s="110"/>
      <c r="F296" s="111"/>
    </row>
    <row r="297" spans="1:6" x14ac:dyDescent="0.25">
      <c r="A297" s="10" t="s">
        <v>267</v>
      </c>
      <c r="B297" s="120" t="s">
        <v>13</v>
      </c>
      <c r="C297" s="121"/>
      <c r="D297" s="121"/>
      <c r="E297" s="121"/>
      <c r="F297" s="122"/>
    </row>
    <row r="298" spans="1:6" x14ac:dyDescent="0.25">
      <c r="A298" s="9" t="s">
        <v>268</v>
      </c>
      <c r="B298" s="34" t="s">
        <v>413</v>
      </c>
      <c r="C298" s="110"/>
      <c r="D298" s="111"/>
      <c r="E298" s="110"/>
      <c r="F298" s="111"/>
    </row>
    <row r="299" spans="1:6" x14ac:dyDescent="0.25">
      <c r="A299" s="9" t="s">
        <v>269</v>
      </c>
      <c r="B299" s="34" t="s">
        <v>519</v>
      </c>
      <c r="C299" s="110"/>
      <c r="D299" s="111"/>
      <c r="E299" s="110"/>
      <c r="F299" s="111"/>
    </row>
    <row r="300" spans="1:6" x14ac:dyDescent="0.25">
      <c r="A300" s="9" t="s">
        <v>969</v>
      </c>
      <c r="B300" s="34" t="s">
        <v>520</v>
      </c>
      <c r="C300" s="110"/>
      <c r="D300" s="111"/>
      <c r="E300" s="110"/>
      <c r="F300" s="111"/>
    </row>
    <row r="301" spans="1:6" ht="67.5" x14ac:dyDescent="0.25">
      <c r="A301" s="10" t="s">
        <v>270</v>
      </c>
      <c r="B301" s="29" t="s">
        <v>42</v>
      </c>
      <c r="C301" s="30" t="s">
        <v>43</v>
      </c>
      <c r="D301" s="30" t="s">
        <v>44</v>
      </c>
      <c r="E301" s="30" t="s">
        <v>4</v>
      </c>
      <c r="F301" s="30" t="s">
        <v>45</v>
      </c>
    </row>
    <row r="302" spans="1:6" ht="25.5" x14ac:dyDescent="0.25">
      <c r="A302" s="9" t="s">
        <v>271</v>
      </c>
      <c r="B302" s="43" t="s">
        <v>979</v>
      </c>
      <c r="C302" s="31">
        <v>5</v>
      </c>
      <c r="D302" s="31"/>
      <c r="E302" s="31"/>
      <c r="F302" s="32"/>
    </row>
    <row r="303" spans="1:6" ht="25.5" x14ac:dyDescent="0.25">
      <c r="A303" s="9" t="s">
        <v>272</v>
      </c>
      <c r="B303" s="43" t="s">
        <v>980</v>
      </c>
      <c r="C303" s="31">
        <v>5</v>
      </c>
      <c r="D303" s="31"/>
      <c r="E303" s="31"/>
      <c r="F303" s="32"/>
    </row>
    <row r="305" spans="1:6" ht="36" customHeight="1" x14ac:dyDescent="0.25">
      <c r="A305" s="2" t="s">
        <v>602</v>
      </c>
      <c r="B305" s="3" t="s">
        <v>521</v>
      </c>
      <c r="C305" s="115" t="s">
        <v>4</v>
      </c>
      <c r="D305" s="116"/>
      <c r="E305" s="115" t="s">
        <v>5</v>
      </c>
      <c r="F305" s="116"/>
    </row>
    <row r="306" spans="1:6" x14ac:dyDescent="0.25">
      <c r="A306" s="4"/>
      <c r="B306" s="5" t="s">
        <v>71</v>
      </c>
      <c r="C306" s="112">
        <v>5</v>
      </c>
      <c r="D306" s="113"/>
      <c r="E306" s="113"/>
      <c r="F306" s="114"/>
    </row>
    <row r="307" spans="1:6" x14ac:dyDescent="0.25">
      <c r="A307" s="4"/>
      <c r="B307" s="5" t="s">
        <v>6</v>
      </c>
      <c r="C307" s="107"/>
      <c r="D307" s="108"/>
      <c r="E307" s="108"/>
      <c r="F307" s="109"/>
    </row>
    <row r="308" spans="1:6" s="28" customFormat="1" x14ac:dyDescent="0.25">
      <c r="A308" s="6"/>
      <c r="B308" s="7" t="str">
        <f>CONCATENATE("KOPĒJA CENA ",A305," pozīcija kopā bez PVN, EUR:")</f>
        <v>KOPĒJA CENA 1.19 pozīcija kopā bez PVN, EUR:</v>
      </c>
      <c r="C308" s="123">
        <f>C306*C307</f>
        <v>0</v>
      </c>
      <c r="D308" s="124"/>
      <c r="E308" s="124"/>
      <c r="F308" s="125"/>
    </row>
    <row r="309" spans="1:6" s="28" customFormat="1" x14ac:dyDescent="0.25">
      <c r="A309" s="4"/>
      <c r="B309" s="5" t="s">
        <v>7</v>
      </c>
      <c r="C309" s="112"/>
      <c r="D309" s="113"/>
      <c r="E309" s="113"/>
      <c r="F309" s="114"/>
    </row>
    <row r="310" spans="1:6" s="28" customFormat="1" x14ac:dyDescent="0.25">
      <c r="A310" s="4"/>
      <c r="B310" s="5" t="s">
        <v>8</v>
      </c>
      <c r="C310" s="112"/>
      <c r="D310" s="113"/>
      <c r="E310" s="113"/>
      <c r="F310" s="114"/>
    </row>
    <row r="311" spans="1:6" x14ac:dyDescent="0.25">
      <c r="A311" s="8" t="s">
        <v>603</v>
      </c>
      <c r="B311" s="117" t="s">
        <v>10</v>
      </c>
      <c r="C311" s="118"/>
      <c r="D311" s="118"/>
      <c r="E311" s="118"/>
      <c r="F311" s="119"/>
    </row>
    <row r="312" spans="1:6" x14ac:dyDescent="0.25">
      <c r="A312" s="9" t="s">
        <v>622</v>
      </c>
      <c r="B312" s="34" t="s">
        <v>503</v>
      </c>
      <c r="C312" s="110"/>
      <c r="D312" s="111"/>
      <c r="E312" s="110"/>
      <c r="F312" s="111"/>
    </row>
    <row r="313" spans="1:6" x14ac:dyDescent="0.25">
      <c r="A313" s="10" t="s">
        <v>604</v>
      </c>
      <c r="B313" s="120" t="s">
        <v>13</v>
      </c>
      <c r="C313" s="121"/>
      <c r="D313" s="121"/>
      <c r="E313" s="121"/>
      <c r="F313" s="122"/>
    </row>
    <row r="314" spans="1:6" x14ac:dyDescent="0.25">
      <c r="A314" s="9" t="s">
        <v>605</v>
      </c>
      <c r="B314" s="34" t="s">
        <v>264</v>
      </c>
      <c r="C314" s="110"/>
      <c r="D314" s="111"/>
      <c r="E314" s="110"/>
      <c r="F314" s="111"/>
    </row>
    <row r="315" spans="1:6" x14ac:dyDescent="0.25">
      <c r="A315" s="9" t="s">
        <v>606</v>
      </c>
      <c r="B315" s="43" t="s">
        <v>517</v>
      </c>
      <c r="C315" s="110"/>
      <c r="D315" s="111"/>
      <c r="E315" s="110"/>
      <c r="F315" s="111"/>
    </row>
    <row r="316" spans="1:6" x14ac:dyDescent="0.25">
      <c r="A316" s="9" t="s">
        <v>968</v>
      </c>
      <c r="B316" s="34" t="s">
        <v>775</v>
      </c>
      <c r="C316" s="110"/>
      <c r="D316" s="111"/>
      <c r="E316" s="110"/>
      <c r="F316" s="111"/>
    </row>
    <row r="317" spans="1:6" x14ac:dyDescent="0.25">
      <c r="A317" s="9" t="s">
        <v>981</v>
      </c>
      <c r="B317" s="34" t="s">
        <v>983</v>
      </c>
      <c r="C317" s="110"/>
      <c r="D317" s="111"/>
      <c r="E317" s="110"/>
      <c r="F317" s="111"/>
    </row>
    <row r="318" spans="1:6" x14ac:dyDescent="0.25">
      <c r="A318" s="9" t="s">
        <v>982</v>
      </c>
      <c r="B318" s="27" t="s">
        <v>61</v>
      </c>
      <c r="C318" s="110"/>
      <c r="D318" s="111"/>
      <c r="E318" s="110"/>
      <c r="F318" s="111"/>
    </row>
    <row r="319" spans="1:6" x14ac:dyDescent="0.25">
      <c r="A319" s="9" t="s">
        <v>984</v>
      </c>
      <c r="B319" s="34" t="s">
        <v>1303</v>
      </c>
      <c r="C319" s="110"/>
      <c r="D319" s="111"/>
      <c r="E319" s="110"/>
      <c r="F319" s="111"/>
    </row>
    <row r="320" spans="1:6" s="42" customFormat="1" x14ac:dyDescent="0.25">
      <c r="A320" s="9" t="s">
        <v>985</v>
      </c>
      <c r="B320" s="34" t="s">
        <v>1126</v>
      </c>
      <c r="C320" s="126"/>
      <c r="D320" s="127"/>
      <c r="E320" s="126"/>
      <c r="F320" s="127"/>
    </row>
    <row r="322" spans="1:6" ht="36" customHeight="1" x14ac:dyDescent="0.25">
      <c r="A322" s="2" t="s">
        <v>607</v>
      </c>
      <c r="B322" s="3" t="s">
        <v>522</v>
      </c>
      <c r="C322" s="115" t="s">
        <v>4</v>
      </c>
      <c r="D322" s="116"/>
      <c r="E322" s="115" t="s">
        <v>5</v>
      </c>
      <c r="F322" s="116"/>
    </row>
    <row r="323" spans="1:6" x14ac:dyDescent="0.25">
      <c r="A323" s="4"/>
      <c r="B323" s="5" t="s">
        <v>71</v>
      </c>
      <c r="C323" s="112">
        <v>2</v>
      </c>
      <c r="D323" s="113"/>
      <c r="E323" s="113"/>
      <c r="F323" s="114"/>
    </row>
    <row r="324" spans="1:6" x14ac:dyDescent="0.25">
      <c r="A324" s="4"/>
      <c r="B324" s="5" t="s">
        <v>6</v>
      </c>
      <c r="C324" s="107"/>
      <c r="D324" s="108"/>
      <c r="E324" s="108"/>
      <c r="F324" s="109"/>
    </row>
    <row r="325" spans="1:6" s="28" customFormat="1" x14ac:dyDescent="0.25">
      <c r="A325" s="6"/>
      <c r="B325" s="7" t="str">
        <f>CONCATENATE("KOPĒJA CENA ",A322," pozīcija kopā bez PVN, EUR:")</f>
        <v>KOPĒJA CENA 1.20 pozīcija kopā bez PVN, EUR:</v>
      </c>
      <c r="C325" s="123">
        <f>C323*C324</f>
        <v>0</v>
      </c>
      <c r="D325" s="124"/>
      <c r="E325" s="124"/>
      <c r="F325" s="125"/>
    </row>
    <row r="326" spans="1:6" s="28" customFormat="1" x14ac:dyDescent="0.25">
      <c r="A326" s="4"/>
      <c r="B326" s="5" t="s">
        <v>7</v>
      </c>
      <c r="C326" s="112"/>
      <c r="D326" s="113"/>
      <c r="E326" s="113"/>
      <c r="F326" s="114"/>
    </row>
    <row r="327" spans="1:6" s="28" customFormat="1" x14ac:dyDescent="0.25">
      <c r="A327" s="4"/>
      <c r="B327" s="5" t="s">
        <v>8</v>
      </c>
      <c r="C327" s="112"/>
      <c r="D327" s="113"/>
      <c r="E327" s="113"/>
      <c r="F327" s="114"/>
    </row>
    <row r="328" spans="1:6" x14ac:dyDescent="0.25">
      <c r="A328" s="8" t="s">
        <v>608</v>
      </c>
      <c r="B328" s="117" t="s">
        <v>10</v>
      </c>
      <c r="C328" s="118"/>
      <c r="D328" s="118"/>
      <c r="E328" s="118"/>
      <c r="F328" s="119"/>
    </row>
    <row r="329" spans="1:6" x14ac:dyDescent="0.25">
      <c r="A329" s="9" t="s">
        <v>621</v>
      </c>
      <c r="B329" s="34" t="s">
        <v>143</v>
      </c>
      <c r="C329" s="110"/>
      <c r="D329" s="111"/>
      <c r="E329" s="110"/>
      <c r="F329" s="111"/>
    </row>
    <row r="330" spans="1:6" x14ac:dyDescent="0.25">
      <c r="A330" s="10" t="s">
        <v>609</v>
      </c>
      <c r="B330" s="120" t="s">
        <v>13</v>
      </c>
      <c r="C330" s="121"/>
      <c r="D330" s="121"/>
      <c r="E330" s="121"/>
      <c r="F330" s="122"/>
    </row>
    <row r="331" spans="1:6" x14ac:dyDescent="0.25">
      <c r="A331" s="9" t="s">
        <v>610</v>
      </c>
      <c r="B331" s="43" t="s">
        <v>523</v>
      </c>
      <c r="C331" s="110"/>
      <c r="D331" s="111"/>
      <c r="E331" s="110"/>
      <c r="F331" s="111"/>
    </row>
    <row r="332" spans="1:6" x14ac:dyDescent="0.25">
      <c r="A332" s="9" t="s">
        <v>611</v>
      </c>
      <c r="B332" s="43" t="s">
        <v>145</v>
      </c>
      <c r="C332" s="110"/>
      <c r="D332" s="111"/>
      <c r="E332" s="110"/>
      <c r="F332" s="111"/>
    </row>
    <row r="333" spans="1:6" x14ac:dyDescent="0.25">
      <c r="A333" s="9" t="s">
        <v>612</v>
      </c>
      <c r="B333" s="43" t="s">
        <v>524</v>
      </c>
      <c r="C333" s="110"/>
      <c r="D333" s="111"/>
      <c r="E333" s="110"/>
      <c r="F333" s="111"/>
    </row>
    <row r="334" spans="1:6" s="42" customFormat="1" x14ac:dyDescent="0.25">
      <c r="A334" s="9" t="s">
        <v>985</v>
      </c>
      <c r="B334" s="34" t="s">
        <v>986</v>
      </c>
      <c r="C334" s="126"/>
      <c r="D334" s="127"/>
      <c r="E334" s="126"/>
      <c r="F334" s="127"/>
    </row>
    <row r="336" spans="1:6" ht="36" customHeight="1" x14ac:dyDescent="0.25">
      <c r="A336" s="2" t="s">
        <v>613</v>
      </c>
      <c r="B336" s="3" t="s">
        <v>525</v>
      </c>
      <c r="C336" s="115" t="s">
        <v>4</v>
      </c>
      <c r="D336" s="116"/>
      <c r="E336" s="115" t="s">
        <v>5</v>
      </c>
      <c r="F336" s="116"/>
    </row>
    <row r="337" spans="1:6" s="28" customFormat="1" x14ac:dyDescent="0.25">
      <c r="A337" s="6"/>
      <c r="B337" s="7" t="str">
        <f>CONCATENATE("KOPĒJA CENA ",A336," pozīcija kopā bez PVN, EUR:")</f>
        <v>KOPĒJA CENA 1.21 pozīcija kopā bez PVN, EUR:</v>
      </c>
      <c r="C337" s="123">
        <f>SUM(C349*D349,C350*D350,C351*D351,C352*D352,C353*D353)</f>
        <v>0</v>
      </c>
      <c r="D337" s="124"/>
      <c r="E337" s="124"/>
      <c r="F337" s="125"/>
    </row>
    <row r="338" spans="1:6" s="28" customFormat="1" x14ac:dyDescent="0.25">
      <c r="A338" s="4"/>
      <c r="B338" s="5" t="s">
        <v>7</v>
      </c>
      <c r="C338" s="112"/>
      <c r="D338" s="113"/>
      <c r="E338" s="113"/>
      <c r="F338" s="114"/>
    </row>
    <row r="339" spans="1:6" s="28" customFormat="1" x14ac:dyDescent="0.25">
      <c r="A339" s="4"/>
      <c r="B339" s="5" t="s">
        <v>8</v>
      </c>
      <c r="C339" s="112"/>
      <c r="D339" s="113"/>
      <c r="E339" s="113"/>
      <c r="F339" s="114"/>
    </row>
    <row r="340" spans="1:6" x14ac:dyDescent="0.25">
      <c r="A340" s="8" t="s">
        <v>614</v>
      </c>
      <c r="B340" s="117" t="s">
        <v>10</v>
      </c>
      <c r="C340" s="118"/>
      <c r="D340" s="118"/>
      <c r="E340" s="118"/>
      <c r="F340" s="119"/>
    </row>
    <row r="341" spans="1:6" x14ac:dyDescent="0.25">
      <c r="A341" s="9" t="s">
        <v>620</v>
      </c>
      <c r="B341" s="34" t="s">
        <v>143</v>
      </c>
      <c r="C341" s="110"/>
      <c r="D341" s="111"/>
      <c r="E341" s="110"/>
      <c r="F341" s="111"/>
    </row>
    <row r="342" spans="1:6" x14ac:dyDescent="0.25">
      <c r="A342" s="10" t="s">
        <v>615</v>
      </c>
      <c r="B342" s="120" t="s">
        <v>13</v>
      </c>
      <c r="C342" s="121"/>
      <c r="D342" s="121"/>
      <c r="E342" s="121"/>
      <c r="F342" s="122"/>
    </row>
    <row r="343" spans="1:6" ht="26.25" customHeight="1" x14ac:dyDescent="0.25">
      <c r="A343" s="9" t="s">
        <v>616</v>
      </c>
      <c r="B343" s="34" t="s">
        <v>526</v>
      </c>
      <c r="C343" s="110"/>
      <c r="D343" s="111"/>
      <c r="E343" s="110"/>
      <c r="F343" s="111"/>
    </row>
    <row r="344" spans="1:6" x14ac:dyDescent="0.25">
      <c r="A344" s="9" t="s">
        <v>617</v>
      </c>
      <c r="B344" s="34" t="s">
        <v>145</v>
      </c>
      <c r="C344" s="110"/>
      <c r="D344" s="111"/>
      <c r="E344" s="110"/>
      <c r="F344" s="111"/>
    </row>
    <row r="345" spans="1:6" x14ac:dyDescent="0.25">
      <c r="A345" s="9" t="s">
        <v>618</v>
      </c>
      <c r="B345" s="34" t="s">
        <v>336</v>
      </c>
      <c r="C345" s="110"/>
      <c r="D345" s="111"/>
      <c r="E345" s="110"/>
      <c r="F345" s="111"/>
    </row>
    <row r="346" spans="1:6" x14ac:dyDescent="0.25">
      <c r="A346" s="9" t="s">
        <v>970</v>
      </c>
      <c r="B346" s="34" t="s">
        <v>1304</v>
      </c>
      <c r="C346" s="89"/>
      <c r="D346" s="90"/>
      <c r="E346" s="89"/>
      <c r="F346" s="90"/>
    </row>
    <row r="347" spans="1:6" ht="25.5" x14ac:dyDescent="0.25">
      <c r="A347" s="9" t="s">
        <v>1305</v>
      </c>
      <c r="B347" s="34" t="s">
        <v>175</v>
      </c>
      <c r="C347" s="110"/>
      <c r="D347" s="111"/>
      <c r="E347" s="110"/>
      <c r="F347" s="111"/>
    </row>
    <row r="348" spans="1:6" ht="67.5" x14ac:dyDescent="0.25">
      <c r="A348" s="10" t="s">
        <v>971</v>
      </c>
      <c r="B348" s="29" t="s">
        <v>42</v>
      </c>
      <c r="C348" s="30" t="s">
        <v>43</v>
      </c>
      <c r="D348" s="30" t="s">
        <v>44</v>
      </c>
      <c r="E348" s="30" t="s">
        <v>4</v>
      </c>
      <c r="F348" s="30" t="s">
        <v>45</v>
      </c>
    </row>
    <row r="349" spans="1:6" x14ac:dyDescent="0.25">
      <c r="A349" s="9" t="s">
        <v>619</v>
      </c>
      <c r="B349" s="43" t="s">
        <v>987</v>
      </c>
      <c r="C349" s="31">
        <v>2</v>
      </c>
      <c r="D349" s="31"/>
      <c r="E349" s="31"/>
      <c r="F349" s="32"/>
    </row>
    <row r="350" spans="1:6" x14ac:dyDescent="0.25">
      <c r="A350" s="9" t="s">
        <v>972</v>
      </c>
      <c r="B350" s="43" t="s">
        <v>988</v>
      </c>
      <c r="C350" s="31">
        <v>2</v>
      </c>
      <c r="D350" s="31"/>
      <c r="E350" s="31"/>
      <c r="F350" s="32"/>
    </row>
    <row r="351" spans="1:6" x14ac:dyDescent="0.25">
      <c r="A351" s="9" t="s">
        <v>973</v>
      </c>
      <c r="B351" s="43" t="s">
        <v>989</v>
      </c>
      <c r="C351" s="31">
        <v>5</v>
      </c>
      <c r="D351" s="31"/>
      <c r="E351" s="31"/>
      <c r="F351" s="32"/>
    </row>
    <row r="352" spans="1:6" x14ac:dyDescent="0.25">
      <c r="A352" s="9" t="s">
        <v>974</v>
      </c>
      <c r="B352" s="43" t="s">
        <v>990</v>
      </c>
      <c r="C352" s="31">
        <v>5</v>
      </c>
      <c r="D352" s="31"/>
      <c r="E352" s="31"/>
      <c r="F352" s="32"/>
    </row>
    <row r="353" spans="1:6" x14ac:dyDescent="0.25">
      <c r="A353" s="9" t="s">
        <v>975</v>
      </c>
      <c r="B353" s="43" t="s">
        <v>991</v>
      </c>
      <c r="C353" s="31">
        <v>5</v>
      </c>
      <c r="D353" s="31"/>
      <c r="E353" s="31"/>
      <c r="F353" s="32"/>
    </row>
    <row r="355" spans="1:6" ht="42.6" customHeight="1" x14ac:dyDescent="0.25">
      <c r="A355" s="2" t="s">
        <v>623</v>
      </c>
      <c r="B355" s="3" t="s">
        <v>992</v>
      </c>
      <c r="C355" s="115" t="s">
        <v>4</v>
      </c>
      <c r="D355" s="116"/>
      <c r="E355" s="115" t="s">
        <v>5</v>
      </c>
      <c r="F355" s="116"/>
    </row>
    <row r="356" spans="1:6" x14ac:dyDescent="0.25">
      <c r="A356" s="6"/>
      <c r="B356" s="7" t="str">
        <f>CONCATENATE("KOPĒJA CENA ",A355," pozīcija kopā bez PVN, EUR:")</f>
        <v>KOPĒJA CENA 1.22 pozīcija kopā bez PVN, EUR:</v>
      </c>
      <c r="C356" s="123"/>
      <c r="D356" s="124"/>
      <c r="E356" s="124"/>
      <c r="F356" s="125"/>
    </row>
    <row r="357" spans="1:6" x14ac:dyDescent="0.25">
      <c r="A357" s="4"/>
      <c r="B357" s="5" t="s">
        <v>7</v>
      </c>
      <c r="C357" s="112"/>
      <c r="D357" s="113"/>
      <c r="E357" s="113"/>
      <c r="F357" s="114"/>
    </row>
    <row r="358" spans="1:6" x14ac:dyDescent="0.25">
      <c r="A358" s="4"/>
      <c r="B358" s="5" t="s">
        <v>8</v>
      </c>
      <c r="C358" s="112"/>
      <c r="D358" s="113"/>
      <c r="E358" s="113"/>
      <c r="F358" s="114"/>
    </row>
    <row r="359" spans="1:6" x14ac:dyDescent="0.25">
      <c r="A359" s="8" t="s">
        <v>624</v>
      </c>
      <c r="B359" s="117" t="s">
        <v>10</v>
      </c>
      <c r="C359" s="118"/>
      <c r="D359" s="118"/>
      <c r="E359" s="118"/>
      <c r="F359" s="119"/>
    </row>
    <row r="360" spans="1:6" x14ac:dyDescent="0.25">
      <c r="A360" s="9" t="s">
        <v>632</v>
      </c>
      <c r="B360" s="34" t="s">
        <v>993</v>
      </c>
      <c r="C360" s="110"/>
      <c r="D360" s="111"/>
      <c r="E360" s="110"/>
      <c r="F360" s="111"/>
    </row>
    <row r="361" spans="1:6" x14ac:dyDescent="0.25">
      <c r="A361" s="10" t="s">
        <v>625</v>
      </c>
      <c r="B361" s="120" t="s">
        <v>13</v>
      </c>
      <c r="C361" s="121"/>
      <c r="D361" s="121"/>
      <c r="E361" s="121"/>
      <c r="F361" s="122"/>
    </row>
    <row r="362" spans="1:6" x14ac:dyDescent="0.25">
      <c r="A362" s="9" t="s">
        <v>626</v>
      </c>
      <c r="B362" s="34" t="s">
        <v>994</v>
      </c>
      <c r="C362" s="110"/>
      <c r="D362" s="111"/>
      <c r="E362" s="110"/>
      <c r="F362" s="111"/>
    </row>
    <row r="363" spans="1:6" x14ac:dyDescent="0.25">
      <c r="A363" s="9" t="s">
        <v>627</v>
      </c>
      <c r="B363" s="34" t="s">
        <v>995</v>
      </c>
      <c r="C363" s="110"/>
      <c r="D363" s="111"/>
      <c r="E363" s="110"/>
      <c r="F363" s="111"/>
    </row>
    <row r="364" spans="1:6" x14ac:dyDescent="0.25">
      <c r="A364" s="9" t="s">
        <v>628</v>
      </c>
      <c r="B364" s="34" t="s">
        <v>336</v>
      </c>
      <c r="C364" s="110"/>
      <c r="D364" s="111"/>
      <c r="E364" s="110"/>
      <c r="F364" s="111"/>
    </row>
    <row r="365" spans="1:6" x14ac:dyDescent="0.25">
      <c r="A365" s="9" t="s">
        <v>1008</v>
      </c>
      <c r="B365" s="34" t="s">
        <v>1109</v>
      </c>
      <c r="C365" s="110"/>
      <c r="D365" s="111"/>
      <c r="E365" s="110"/>
      <c r="F365" s="111"/>
    </row>
    <row r="366" spans="1:6" x14ac:dyDescent="0.25">
      <c r="A366" s="9" t="s">
        <v>1009</v>
      </c>
      <c r="B366" s="34" t="s">
        <v>997</v>
      </c>
      <c r="C366" s="110"/>
      <c r="D366" s="111"/>
      <c r="E366" s="110"/>
      <c r="F366" s="111"/>
    </row>
    <row r="367" spans="1:6" x14ac:dyDescent="0.25">
      <c r="A367" s="9" t="s">
        <v>1010</v>
      </c>
      <c r="B367" s="34" t="s">
        <v>998</v>
      </c>
      <c r="C367" s="110"/>
      <c r="D367" s="111"/>
      <c r="E367" s="110"/>
      <c r="F367" s="111"/>
    </row>
    <row r="368" spans="1:6" ht="26.25" customHeight="1" x14ac:dyDescent="0.25">
      <c r="A368" s="9" t="s">
        <v>1011</v>
      </c>
      <c r="B368" s="43" t="s">
        <v>999</v>
      </c>
      <c r="C368" s="110"/>
      <c r="D368" s="111"/>
      <c r="E368" s="110"/>
      <c r="F368" s="111"/>
    </row>
    <row r="369" spans="1:6" ht="20.25" customHeight="1" x14ac:dyDescent="0.25">
      <c r="A369" s="9" t="s">
        <v>1012</v>
      </c>
      <c r="B369" s="34" t="s">
        <v>1000</v>
      </c>
      <c r="C369" s="110"/>
      <c r="D369" s="111"/>
      <c r="E369" s="141"/>
      <c r="F369" s="142"/>
    </row>
    <row r="370" spans="1:6" ht="67.5" x14ac:dyDescent="0.25">
      <c r="A370" s="10" t="s">
        <v>629</v>
      </c>
      <c r="B370" s="29" t="s">
        <v>42</v>
      </c>
      <c r="C370" s="30" t="s">
        <v>43</v>
      </c>
      <c r="D370" s="30" t="s">
        <v>44</v>
      </c>
      <c r="E370" s="30" t="s">
        <v>4</v>
      </c>
      <c r="F370" s="30" t="s">
        <v>45</v>
      </c>
    </row>
    <row r="371" spans="1:6" ht="25.5" x14ac:dyDescent="0.25">
      <c r="A371" s="9" t="s">
        <v>630</v>
      </c>
      <c r="B371" s="43" t="s">
        <v>1107</v>
      </c>
      <c r="C371" s="31">
        <v>2</v>
      </c>
      <c r="D371" s="31"/>
      <c r="E371" s="31"/>
      <c r="F371" s="32"/>
    </row>
    <row r="372" spans="1:6" ht="25.5" x14ac:dyDescent="0.25">
      <c r="A372" s="9" t="s">
        <v>631</v>
      </c>
      <c r="B372" s="43" t="s">
        <v>1108</v>
      </c>
      <c r="C372" s="31">
        <v>2</v>
      </c>
      <c r="D372" s="31"/>
      <c r="E372" s="31"/>
      <c r="F372" s="32"/>
    </row>
    <row r="373" spans="1:6" x14ac:dyDescent="0.25">
      <c r="A373" s="9"/>
    </row>
    <row r="374" spans="1:6" ht="35.450000000000003" customHeight="1" x14ac:dyDescent="0.25">
      <c r="A374" s="2" t="s">
        <v>1013</v>
      </c>
      <c r="B374" s="3" t="s">
        <v>992</v>
      </c>
      <c r="C374" s="115" t="s">
        <v>4</v>
      </c>
      <c r="D374" s="116"/>
      <c r="E374" s="115" t="s">
        <v>5</v>
      </c>
      <c r="F374" s="116"/>
    </row>
    <row r="375" spans="1:6" x14ac:dyDescent="0.25">
      <c r="A375" s="4"/>
      <c r="B375" s="5" t="s">
        <v>71</v>
      </c>
      <c r="C375" s="112">
        <v>2</v>
      </c>
      <c r="D375" s="113"/>
      <c r="E375" s="113"/>
      <c r="F375" s="114"/>
    </row>
    <row r="376" spans="1:6" x14ac:dyDescent="0.25">
      <c r="A376" s="4"/>
      <c r="B376" s="5" t="s">
        <v>6</v>
      </c>
      <c r="C376" s="107"/>
      <c r="D376" s="108"/>
      <c r="E376" s="108"/>
      <c r="F376" s="109"/>
    </row>
    <row r="377" spans="1:6" x14ac:dyDescent="0.25">
      <c r="A377" s="6"/>
      <c r="B377" s="7" t="str">
        <f>CONCATENATE("KOPĒJA CENA ",A374," pozīcija kopā bez PVN, EUR:")</f>
        <v>KOPĒJA CENA 1.23 pozīcija kopā bez PVN, EUR:</v>
      </c>
      <c r="C377" s="123"/>
      <c r="D377" s="124"/>
      <c r="E377" s="124"/>
      <c r="F377" s="125"/>
    </row>
    <row r="378" spans="1:6" x14ac:dyDescent="0.25">
      <c r="A378" s="4"/>
      <c r="B378" s="5" t="s">
        <v>7</v>
      </c>
      <c r="C378" s="112"/>
      <c r="D378" s="113"/>
      <c r="E378" s="113"/>
      <c r="F378" s="114"/>
    </row>
    <row r="379" spans="1:6" x14ac:dyDescent="0.25">
      <c r="A379" s="4"/>
      <c r="B379" s="5" t="s">
        <v>8</v>
      </c>
      <c r="C379" s="112"/>
      <c r="D379" s="113"/>
      <c r="E379" s="113"/>
      <c r="F379" s="114"/>
    </row>
    <row r="380" spans="1:6" x14ac:dyDescent="0.25">
      <c r="A380" s="8" t="s">
        <v>1014</v>
      </c>
      <c r="B380" s="117" t="s">
        <v>10</v>
      </c>
      <c r="C380" s="118"/>
      <c r="D380" s="118"/>
      <c r="E380" s="118"/>
      <c r="F380" s="119"/>
    </row>
    <row r="381" spans="1:6" x14ac:dyDescent="0.25">
      <c r="A381" s="9" t="s">
        <v>1015</v>
      </c>
      <c r="B381" s="34" t="s">
        <v>993</v>
      </c>
      <c r="C381" s="110"/>
      <c r="D381" s="111"/>
      <c r="E381" s="110"/>
      <c r="F381" s="111"/>
    </row>
    <row r="382" spans="1:6" x14ac:dyDescent="0.25">
      <c r="A382" s="10" t="s">
        <v>1016</v>
      </c>
      <c r="B382" s="120" t="s">
        <v>13</v>
      </c>
      <c r="C382" s="121"/>
      <c r="D382" s="121"/>
      <c r="E382" s="121"/>
      <c r="F382" s="122"/>
    </row>
    <row r="383" spans="1:6" x14ac:dyDescent="0.25">
      <c r="A383" s="9" t="s">
        <v>1017</v>
      </c>
      <c r="B383" s="34" t="s">
        <v>994</v>
      </c>
      <c r="C383" s="110"/>
      <c r="D383" s="111"/>
      <c r="E383" s="110"/>
      <c r="F383" s="111"/>
    </row>
    <row r="384" spans="1:6" x14ac:dyDescent="0.25">
      <c r="A384" s="9" t="s">
        <v>1018</v>
      </c>
      <c r="B384" s="34" t="s">
        <v>995</v>
      </c>
      <c r="C384" s="110"/>
      <c r="D384" s="111"/>
      <c r="E384" s="110"/>
      <c r="F384" s="111"/>
    </row>
    <row r="385" spans="1:6" x14ac:dyDescent="0.25">
      <c r="A385" s="9" t="s">
        <v>1019</v>
      </c>
      <c r="B385" s="34" t="s">
        <v>336</v>
      </c>
      <c r="C385" s="110"/>
      <c r="D385" s="111"/>
      <c r="E385" s="110"/>
      <c r="F385" s="111"/>
    </row>
    <row r="386" spans="1:6" x14ac:dyDescent="0.25">
      <c r="A386" s="9" t="s">
        <v>1020</v>
      </c>
      <c r="B386" s="34" t="s">
        <v>996</v>
      </c>
      <c r="C386" s="110"/>
      <c r="D386" s="111"/>
      <c r="E386" s="110"/>
      <c r="F386" s="111"/>
    </row>
    <row r="387" spans="1:6" x14ac:dyDescent="0.25">
      <c r="A387" s="9" t="s">
        <v>1021</v>
      </c>
      <c r="B387" s="34" t="s">
        <v>1001</v>
      </c>
      <c r="C387" s="110"/>
      <c r="D387" s="111"/>
      <c r="E387" s="110"/>
      <c r="F387" s="111"/>
    </row>
    <row r="388" spans="1:6" x14ac:dyDescent="0.25">
      <c r="A388" s="9" t="s">
        <v>1038</v>
      </c>
      <c r="B388" s="34" t="s">
        <v>998</v>
      </c>
      <c r="C388" s="110"/>
      <c r="D388" s="111"/>
      <c r="E388" s="110"/>
      <c r="F388" s="111"/>
    </row>
    <row r="389" spans="1:6" ht="28.5" customHeight="1" x14ac:dyDescent="0.25">
      <c r="A389" s="9" t="s">
        <v>1039</v>
      </c>
      <c r="B389" s="43" t="s">
        <v>999</v>
      </c>
      <c r="C389" s="110"/>
      <c r="D389" s="111"/>
      <c r="E389" s="110"/>
      <c r="F389" s="111"/>
    </row>
    <row r="390" spans="1:6" ht="19.5" customHeight="1" x14ac:dyDescent="0.25">
      <c r="A390" s="9" t="s">
        <v>1040</v>
      </c>
      <c r="B390" s="34" t="s">
        <v>1000</v>
      </c>
      <c r="C390" s="110"/>
      <c r="D390" s="111"/>
      <c r="E390" s="110"/>
      <c r="F390" s="111"/>
    </row>
    <row r="391" spans="1:6" x14ac:dyDescent="0.25">
      <c r="A391" s="9" t="s">
        <v>1111</v>
      </c>
      <c r="B391" s="43" t="s">
        <v>1113</v>
      </c>
      <c r="C391" s="110"/>
      <c r="D391" s="111"/>
      <c r="E391" s="110"/>
      <c r="F391" s="111"/>
    </row>
    <row r="392" spans="1:6" x14ac:dyDescent="0.25">
      <c r="A392" s="9" t="s">
        <v>1112</v>
      </c>
      <c r="B392" s="43" t="s">
        <v>1110</v>
      </c>
      <c r="C392" s="110"/>
      <c r="D392" s="111"/>
      <c r="E392" s="110"/>
      <c r="F392" s="111"/>
    </row>
    <row r="394" spans="1:6" ht="36.6" customHeight="1" x14ac:dyDescent="0.25">
      <c r="A394" s="2" t="s">
        <v>1022</v>
      </c>
      <c r="B394" s="3" t="s">
        <v>1002</v>
      </c>
      <c r="C394" s="115" t="s">
        <v>4</v>
      </c>
      <c r="D394" s="116"/>
      <c r="E394" s="115" t="s">
        <v>5</v>
      </c>
      <c r="F394" s="116"/>
    </row>
    <row r="395" spans="1:6" x14ac:dyDescent="0.25">
      <c r="A395" s="4"/>
      <c r="B395" s="5" t="s">
        <v>71</v>
      </c>
      <c r="C395" s="112">
        <v>2</v>
      </c>
      <c r="D395" s="113"/>
      <c r="E395" s="113"/>
      <c r="F395" s="114"/>
    </row>
    <row r="396" spans="1:6" x14ac:dyDescent="0.25">
      <c r="A396" s="4"/>
      <c r="B396" s="5" t="s">
        <v>6</v>
      </c>
      <c r="C396" s="107"/>
      <c r="D396" s="108"/>
      <c r="E396" s="108"/>
      <c r="F396" s="109"/>
    </row>
    <row r="397" spans="1:6" x14ac:dyDescent="0.25">
      <c r="A397" s="6"/>
      <c r="B397" s="7" t="str">
        <f>CONCATENATE("KOPĒJA CENA ",A394," pozīcija kopā bez PVN, EUR:")</f>
        <v>KOPĒJA CENA 1.24 pozīcija kopā bez PVN, EUR:</v>
      </c>
      <c r="C397" s="123"/>
      <c r="D397" s="124"/>
      <c r="E397" s="124"/>
      <c r="F397" s="125"/>
    </row>
    <row r="398" spans="1:6" x14ac:dyDescent="0.25">
      <c r="A398" s="4"/>
      <c r="B398" s="5" t="s">
        <v>7</v>
      </c>
      <c r="C398" s="112"/>
      <c r="D398" s="113"/>
      <c r="E398" s="113"/>
      <c r="F398" s="114"/>
    </row>
    <row r="399" spans="1:6" x14ac:dyDescent="0.25">
      <c r="A399" s="4"/>
      <c r="B399" s="5" t="s">
        <v>8</v>
      </c>
      <c r="C399" s="112"/>
      <c r="D399" s="113"/>
      <c r="E399" s="113"/>
      <c r="F399" s="114"/>
    </row>
    <row r="400" spans="1:6" x14ac:dyDescent="0.25">
      <c r="A400" s="8" t="s">
        <v>1023</v>
      </c>
      <c r="B400" s="117" t="s">
        <v>10</v>
      </c>
      <c r="C400" s="118"/>
      <c r="D400" s="118"/>
      <c r="E400" s="118"/>
      <c r="F400" s="119"/>
    </row>
    <row r="401" spans="1:6" x14ac:dyDescent="0.25">
      <c r="A401" s="9" t="s">
        <v>1024</v>
      </c>
      <c r="B401" s="34" t="s">
        <v>1003</v>
      </c>
      <c r="C401" s="110"/>
      <c r="D401" s="111"/>
      <c r="E401" s="110"/>
      <c r="F401" s="111"/>
    </row>
    <row r="402" spans="1:6" x14ac:dyDescent="0.25">
      <c r="A402" s="10" t="s">
        <v>1025</v>
      </c>
      <c r="B402" s="120" t="s">
        <v>13</v>
      </c>
      <c r="C402" s="121"/>
      <c r="D402" s="121"/>
      <c r="E402" s="121"/>
      <c r="F402" s="122"/>
    </row>
    <row r="403" spans="1:6" x14ac:dyDescent="0.25">
      <c r="A403" s="9" t="s">
        <v>1026</v>
      </c>
      <c r="B403" s="34" t="s">
        <v>1004</v>
      </c>
      <c r="C403" s="110"/>
      <c r="D403" s="111"/>
      <c r="E403" s="110"/>
      <c r="F403" s="111"/>
    </row>
    <row r="404" spans="1:6" x14ac:dyDescent="0.25">
      <c r="A404" s="9" t="s">
        <v>1027</v>
      </c>
      <c r="B404" s="34" t="s">
        <v>995</v>
      </c>
      <c r="C404" s="110"/>
      <c r="D404" s="111"/>
      <c r="E404" s="110"/>
      <c r="F404" s="111"/>
    </row>
    <row r="405" spans="1:6" x14ac:dyDescent="0.25">
      <c r="A405" s="9" t="s">
        <v>1028</v>
      </c>
      <c r="B405" s="34" t="s">
        <v>336</v>
      </c>
      <c r="C405" s="110"/>
      <c r="D405" s="111"/>
      <c r="E405" s="110"/>
      <c r="F405" s="111"/>
    </row>
    <row r="406" spans="1:6" x14ac:dyDescent="0.25">
      <c r="A406" s="9" t="s">
        <v>1037</v>
      </c>
      <c r="B406" s="34" t="s">
        <v>1116</v>
      </c>
      <c r="C406" s="110"/>
      <c r="D406" s="111"/>
      <c r="E406" s="110"/>
      <c r="F406" s="111"/>
    </row>
    <row r="407" spans="1:6" x14ac:dyDescent="0.25">
      <c r="A407" s="9" t="s">
        <v>1117</v>
      </c>
      <c r="B407" s="35" t="s">
        <v>1114</v>
      </c>
      <c r="C407" s="110"/>
      <c r="D407" s="111"/>
      <c r="E407" s="110"/>
      <c r="F407" s="111"/>
    </row>
    <row r="408" spans="1:6" x14ac:dyDescent="0.25">
      <c r="A408" s="9" t="s">
        <v>1118</v>
      </c>
      <c r="B408" s="35" t="s">
        <v>1115</v>
      </c>
      <c r="C408" s="110"/>
      <c r="D408" s="111"/>
      <c r="E408" s="110"/>
      <c r="F408" s="111"/>
    </row>
    <row r="410" spans="1:6" ht="39" customHeight="1" x14ac:dyDescent="0.25">
      <c r="A410" s="2" t="s">
        <v>1029</v>
      </c>
      <c r="B410" s="3" t="s">
        <v>1005</v>
      </c>
      <c r="C410" s="115" t="s">
        <v>4</v>
      </c>
      <c r="D410" s="116"/>
      <c r="E410" s="115" t="s">
        <v>5</v>
      </c>
      <c r="F410" s="116"/>
    </row>
    <row r="411" spans="1:6" x14ac:dyDescent="0.25">
      <c r="A411" s="4"/>
      <c r="B411" s="5" t="s">
        <v>71</v>
      </c>
      <c r="C411" s="112">
        <v>2</v>
      </c>
      <c r="D411" s="113"/>
      <c r="E411" s="113"/>
      <c r="F411" s="114"/>
    </row>
    <row r="412" spans="1:6" x14ac:dyDescent="0.25">
      <c r="A412" s="4"/>
      <c r="B412" s="5" t="s">
        <v>6</v>
      </c>
      <c r="C412" s="107"/>
      <c r="D412" s="108"/>
      <c r="E412" s="108"/>
      <c r="F412" s="109"/>
    </row>
    <row r="413" spans="1:6" x14ac:dyDescent="0.25">
      <c r="A413" s="6"/>
      <c r="B413" s="7" t="str">
        <f>CONCATENATE("KOPĒJA CENA ",A410," pozīcija kopā bez PVN, EUR:")</f>
        <v>KOPĒJA CENA 1.25 pozīcija kopā bez PVN, EUR:</v>
      </c>
      <c r="C413" s="123"/>
      <c r="D413" s="124"/>
      <c r="E413" s="124"/>
      <c r="F413" s="125"/>
    </row>
    <row r="414" spans="1:6" x14ac:dyDescent="0.25">
      <c r="A414" s="4"/>
      <c r="B414" s="5" t="s">
        <v>7</v>
      </c>
      <c r="C414" s="112"/>
      <c r="D414" s="113"/>
      <c r="E414" s="113"/>
      <c r="F414" s="114"/>
    </row>
    <row r="415" spans="1:6" x14ac:dyDescent="0.25">
      <c r="A415" s="4"/>
      <c r="B415" s="5" t="s">
        <v>8</v>
      </c>
      <c r="C415" s="112"/>
      <c r="D415" s="113"/>
      <c r="E415" s="113"/>
      <c r="F415" s="114"/>
    </row>
    <row r="416" spans="1:6" x14ac:dyDescent="0.25">
      <c r="A416" s="8" t="s">
        <v>1030</v>
      </c>
      <c r="B416" s="117" t="s">
        <v>10</v>
      </c>
      <c r="C416" s="118"/>
      <c r="D416" s="118"/>
      <c r="E416" s="118"/>
      <c r="F416" s="119"/>
    </row>
    <row r="417" spans="1:6" x14ac:dyDescent="0.25">
      <c r="A417" s="9" t="s">
        <v>1031</v>
      </c>
      <c r="B417" s="34" t="s">
        <v>1006</v>
      </c>
      <c r="C417" s="110"/>
      <c r="D417" s="111"/>
      <c r="E417" s="110"/>
      <c r="F417" s="111"/>
    </row>
    <row r="418" spans="1:6" x14ac:dyDescent="0.25">
      <c r="A418" s="10" t="s">
        <v>1032</v>
      </c>
      <c r="B418" s="120" t="s">
        <v>13</v>
      </c>
      <c r="C418" s="121"/>
      <c r="D418" s="121"/>
      <c r="E418" s="121"/>
      <c r="F418" s="122"/>
    </row>
    <row r="419" spans="1:6" ht="25.5" x14ac:dyDescent="0.25">
      <c r="A419" s="9" t="s">
        <v>1033</v>
      </c>
      <c r="B419" s="34" t="s">
        <v>1007</v>
      </c>
      <c r="C419" s="110"/>
      <c r="D419" s="111"/>
      <c r="E419" s="110"/>
      <c r="F419" s="111"/>
    </row>
    <row r="420" spans="1:6" x14ac:dyDescent="0.25">
      <c r="A420" s="9" t="s">
        <v>1034</v>
      </c>
      <c r="B420" s="34" t="s">
        <v>79</v>
      </c>
      <c r="C420" s="110"/>
      <c r="D420" s="111"/>
      <c r="E420" s="110"/>
      <c r="F420" s="111"/>
    </row>
    <row r="421" spans="1:6" x14ac:dyDescent="0.25">
      <c r="A421" s="9" t="s">
        <v>1035</v>
      </c>
      <c r="B421" s="34" t="s">
        <v>1120</v>
      </c>
      <c r="C421" s="110"/>
      <c r="D421" s="111"/>
      <c r="E421" s="110"/>
      <c r="F421" s="111"/>
    </row>
    <row r="422" spans="1:6" x14ac:dyDescent="0.25">
      <c r="A422" s="9" t="s">
        <v>1036</v>
      </c>
      <c r="B422" s="34" t="s">
        <v>336</v>
      </c>
      <c r="C422" s="110"/>
      <c r="D422" s="111"/>
      <c r="E422" s="110"/>
      <c r="F422" s="111"/>
    </row>
    <row r="423" spans="1:6" x14ac:dyDescent="0.25">
      <c r="A423" s="9" t="s">
        <v>1121</v>
      </c>
      <c r="B423" s="35" t="s">
        <v>1119</v>
      </c>
      <c r="C423" s="110"/>
      <c r="D423" s="111"/>
      <c r="E423" s="110"/>
      <c r="F423" s="111"/>
    </row>
    <row r="425" spans="1:6" ht="38.25" customHeight="1" x14ac:dyDescent="0.25">
      <c r="A425" s="2" t="s">
        <v>1045</v>
      </c>
      <c r="B425" s="63" t="s">
        <v>209</v>
      </c>
      <c r="C425" s="115" t="s">
        <v>4</v>
      </c>
      <c r="D425" s="116"/>
      <c r="E425" s="115" t="s">
        <v>5</v>
      </c>
      <c r="F425" s="116"/>
    </row>
    <row r="426" spans="1:6" s="28" customFormat="1" x14ac:dyDescent="0.25">
      <c r="A426" s="6"/>
      <c r="B426" s="7" t="str">
        <f>CONCATENATE("KOPĒJA CENA ",A425," pozīcija kopā bez PVN, EUR:")</f>
        <v>KOPĒJA CENA 1.26 pozīcija kopā bez PVN, EUR:</v>
      </c>
      <c r="C426" s="123">
        <f>SUM(C436*D436,C437*D437,C438*D438,C439*D439,C440*D440,C441*D441,C442*D442)</f>
        <v>0</v>
      </c>
      <c r="D426" s="124"/>
      <c r="E426" s="124"/>
      <c r="F426" s="125"/>
    </row>
    <row r="427" spans="1:6" s="28" customFormat="1" x14ac:dyDescent="0.25">
      <c r="A427" s="4"/>
      <c r="B427" s="5" t="s">
        <v>7</v>
      </c>
      <c r="C427" s="112"/>
      <c r="D427" s="113"/>
      <c r="E427" s="113"/>
      <c r="F427" s="114"/>
    </row>
    <row r="428" spans="1:6" s="28" customFormat="1" x14ac:dyDescent="0.25">
      <c r="A428" s="4"/>
      <c r="B428" s="5" t="s">
        <v>8</v>
      </c>
      <c r="C428" s="112"/>
      <c r="D428" s="113"/>
      <c r="E428" s="113"/>
      <c r="F428" s="114"/>
    </row>
    <row r="429" spans="1:6" x14ac:dyDescent="0.25">
      <c r="A429" s="8" t="s">
        <v>1046</v>
      </c>
      <c r="B429" s="117" t="s">
        <v>10</v>
      </c>
      <c r="C429" s="118"/>
      <c r="D429" s="118"/>
      <c r="E429" s="118"/>
      <c r="F429" s="119"/>
    </row>
    <row r="430" spans="1:6" x14ac:dyDescent="0.25">
      <c r="A430" s="9" t="s">
        <v>1047</v>
      </c>
      <c r="B430" s="34" t="s">
        <v>210</v>
      </c>
      <c r="C430" s="110"/>
      <c r="D430" s="111"/>
      <c r="E430" s="110"/>
      <c r="F430" s="111"/>
    </row>
    <row r="431" spans="1:6" x14ac:dyDescent="0.25">
      <c r="A431" s="10" t="s">
        <v>1048</v>
      </c>
      <c r="B431" s="120" t="s">
        <v>13</v>
      </c>
      <c r="C431" s="121"/>
      <c r="D431" s="121"/>
      <c r="E431" s="121"/>
      <c r="F431" s="122"/>
    </row>
    <row r="432" spans="1:6" x14ac:dyDescent="0.25">
      <c r="A432" s="9" t="s">
        <v>1362</v>
      </c>
      <c r="B432" s="34" t="s">
        <v>213</v>
      </c>
      <c r="C432" s="110"/>
      <c r="D432" s="111"/>
      <c r="E432" s="110"/>
      <c r="F432" s="111"/>
    </row>
    <row r="433" spans="1:6" ht="25.5" x14ac:dyDescent="0.25">
      <c r="A433" s="9" t="s">
        <v>1049</v>
      </c>
      <c r="B433" s="34" t="s">
        <v>1093</v>
      </c>
      <c r="C433" s="110"/>
      <c r="D433" s="111"/>
      <c r="E433" s="110"/>
      <c r="F433" s="111"/>
    </row>
    <row r="434" spans="1:6" x14ac:dyDescent="0.25">
      <c r="A434" s="9" t="s">
        <v>1050</v>
      </c>
      <c r="B434" s="34" t="s">
        <v>211</v>
      </c>
      <c r="C434" s="110"/>
      <c r="D434" s="111"/>
      <c r="E434" s="110"/>
      <c r="F434" s="111"/>
    </row>
    <row r="435" spans="1:6" ht="67.5" x14ac:dyDescent="0.25">
      <c r="A435" s="10" t="s">
        <v>1051</v>
      </c>
      <c r="B435" s="29" t="s">
        <v>42</v>
      </c>
      <c r="C435" s="30" t="s">
        <v>43</v>
      </c>
      <c r="D435" s="30" t="s">
        <v>44</v>
      </c>
      <c r="E435" s="30" t="s">
        <v>4</v>
      </c>
      <c r="F435" s="30" t="s">
        <v>45</v>
      </c>
    </row>
    <row r="436" spans="1:6" ht="27" x14ac:dyDescent="0.25">
      <c r="A436" s="9" t="s">
        <v>1052</v>
      </c>
      <c r="B436" s="64" t="s">
        <v>1081</v>
      </c>
      <c r="C436" s="31">
        <v>5</v>
      </c>
      <c r="D436" s="31"/>
      <c r="E436" s="31"/>
      <c r="F436" s="32"/>
    </row>
    <row r="437" spans="1:6" ht="27" x14ac:dyDescent="0.25">
      <c r="A437" s="9" t="s">
        <v>1053</v>
      </c>
      <c r="B437" s="64" t="s">
        <v>1082</v>
      </c>
      <c r="C437" s="31">
        <v>15</v>
      </c>
      <c r="D437" s="31"/>
      <c r="E437" s="31"/>
      <c r="F437" s="32"/>
    </row>
    <row r="438" spans="1:6" ht="27" x14ac:dyDescent="0.25">
      <c r="A438" s="9" t="s">
        <v>1363</v>
      </c>
      <c r="B438" s="38" t="s">
        <v>1083</v>
      </c>
      <c r="C438" s="31">
        <v>5</v>
      </c>
      <c r="D438" s="31"/>
      <c r="E438" s="31"/>
      <c r="F438" s="32"/>
    </row>
    <row r="439" spans="1:6" ht="44.25" customHeight="1" x14ac:dyDescent="0.25">
      <c r="A439" s="9" t="s">
        <v>1364</v>
      </c>
      <c r="B439" s="38" t="s">
        <v>212</v>
      </c>
      <c r="C439" s="31">
        <v>5</v>
      </c>
      <c r="D439" s="31"/>
      <c r="E439" s="31"/>
      <c r="F439" s="32"/>
    </row>
    <row r="440" spans="1:6" ht="44.25" customHeight="1" x14ac:dyDescent="0.25">
      <c r="A440" s="9" t="s">
        <v>1365</v>
      </c>
      <c r="B440" s="38" t="s">
        <v>1085</v>
      </c>
      <c r="C440" s="31">
        <v>10</v>
      </c>
      <c r="D440" s="31"/>
      <c r="E440" s="31"/>
      <c r="F440" s="32"/>
    </row>
    <row r="441" spans="1:6" ht="27" x14ac:dyDescent="0.25">
      <c r="A441" s="9" t="s">
        <v>1366</v>
      </c>
      <c r="B441" s="38" t="s">
        <v>1086</v>
      </c>
      <c r="C441" s="31">
        <v>5</v>
      </c>
      <c r="D441" s="31"/>
      <c r="E441" s="31"/>
      <c r="F441" s="32"/>
    </row>
    <row r="442" spans="1:6" ht="43.5" customHeight="1" x14ac:dyDescent="0.25">
      <c r="A442" s="9" t="s">
        <v>1367</v>
      </c>
      <c r="B442" s="38" t="s">
        <v>1087</v>
      </c>
      <c r="C442" s="31">
        <v>10</v>
      </c>
      <c r="D442" s="31"/>
      <c r="E442" s="31"/>
      <c r="F442" s="32"/>
    </row>
    <row r="444" spans="1:6" ht="35.25" customHeight="1" x14ac:dyDescent="0.25">
      <c r="A444" s="2" t="s">
        <v>1054</v>
      </c>
      <c r="B444" s="63" t="s">
        <v>220</v>
      </c>
      <c r="C444" s="115" t="s">
        <v>4</v>
      </c>
      <c r="D444" s="116"/>
      <c r="E444" s="115" t="s">
        <v>5</v>
      </c>
      <c r="F444" s="116"/>
    </row>
    <row r="445" spans="1:6" s="28" customFormat="1" x14ac:dyDescent="0.25">
      <c r="A445" s="6"/>
      <c r="B445" s="7" t="str">
        <f>CONCATENATE("KOPĒJA CENA ",A444," pozīcija kopā bez PVN, EUR:")</f>
        <v>KOPĒJA CENA 1.27 pozīcija kopā bez PVN, EUR:</v>
      </c>
      <c r="C445" s="123">
        <f>SUM(C455*D455,C456*D456,C457*D457,C458*D458)</f>
        <v>0</v>
      </c>
      <c r="D445" s="124"/>
      <c r="E445" s="124"/>
      <c r="F445" s="125"/>
    </row>
    <row r="446" spans="1:6" s="28" customFormat="1" x14ac:dyDescent="0.25">
      <c r="A446" s="4"/>
      <c r="B446" s="5" t="s">
        <v>7</v>
      </c>
      <c r="C446" s="112"/>
      <c r="D446" s="113"/>
      <c r="E446" s="113"/>
      <c r="F446" s="114"/>
    </row>
    <row r="447" spans="1:6" s="28" customFormat="1" x14ac:dyDescent="0.25">
      <c r="A447" s="4"/>
      <c r="B447" s="5" t="s">
        <v>8</v>
      </c>
      <c r="C447" s="112"/>
      <c r="D447" s="113"/>
      <c r="E447" s="113"/>
      <c r="F447" s="114"/>
    </row>
    <row r="448" spans="1:6" x14ac:dyDescent="0.25">
      <c r="A448" s="8" t="s">
        <v>1055</v>
      </c>
      <c r="B448" s="117" t="s">
        <v>10</v>
      </c>
      <c r="C448" s="118"/>
      <c r="D448" s="118"/>
      <c r="E448" s="118"/>
      <c r="F448" s="119"/>
    </row>
    <row r="449" spans="1:6" x14ac:dyDescent="0.25">
      <c r="A449" s="9" t="s">
        <v>1056</v>
      </c>
      <c r="B449" s="34" t="s">
        <v>210</v>
      </c>
      <c r="C449" s="110"/>
      <c r="D449" s="111"/>
      <c r="E449" s="110"/>
      <c r="F449" s="111"/>
    </row>
    <row r="450" spans="1:6" x14ac:dyDescent="0.25">
      <c r="A450" s="10" t="s">
        <v>1057</v>
      </c>
      <c r="B450" s="120" t="s">
        <v>13</v>
      </c>
      <c r="C450" s="121"/>
      <c r="D450" s="121"/>
      <c r="E450" s="121"/>
      <c r="F450" s="122"/>
    </row>
    <row r="451" spans="1:6" x14ac:dyDescent="0.25">
      <c r="A451" s="9" t="s">
        <v>1058</v>
      </c>
      <c r="B451" s="34" t="s">
        <v>221</v>
      </c>
      <c r="C451" s="110"/>
      <c r="D451" s="111"/>
      <c r="E451" s="110"/>
      <c r="F451" s="111"/>
    </row>
    <row r="452" spans="1:6" ht="25.5" x14ac:dyDescent="0.25">
      <c r="A452" s="9" t="s">
        <v>1368</v>
      </c>
      <c r="B452" s="34" t="s">
        <v>222</v>
      </c>
      <c r="C452" s="110"/>
      <c r="D452" s="111"/>
      <c r="E452" s="110"/>
      <c r="F452" s="111"/>
    </row>
    <row r="453" spans="1:6" x14ac:dyDescent="0.25">
      <c r="A453" s="9" t="s">
        <v>1059</v>
      </c>
      <c r="B453" s="34" t="s">
        <v>211</v>
      </c>
      <c r="C453" s="110"/>
      <c r="D453" s="111"/>
      <c r="E453" s="110"/>
      <c r="F453" s="111"/>
    </row>
    <row r="454" spans="1:6" ht="67.5" x14ac:dyDescent="0.25">
      <c r="A454" s="10" t="s">
        <v>1060</v>
      </c>
      <c r="B454" s="29" t="s">
        <v>42</v>
      </c>
      <c r="C454" s="30" t="s">
        <v>43</v>
      </c>
      <c r="D454" s="30" t="s">
        <v>44</v>
      </c>
      <c r="E454" s="30" t="s">
        <v>4</v>
      </c>
      <c r="F454" s="30" t="s">
        <v>45</v>
      </c>
    </row>
    <row r="455" spans="1:6" ht="27" x14ac:dyDescent="0.25">
      <c r="A455" s="9" t="s">
        <v>1061</v>
      </c>
      <c r="B455" s="34" t="s">
        <v>1084</v>
      </c>
      <c r="C455" s="31">
        <v>15</v>
      </c>
      <c r="D455" s="31"/>
      <c r="E455" s="31"/>
      <c r="F455" s="32"/>
    </row>
    <row r="456" spans="1:6" ht="27" x14ac:dyDescent="0.25">
      <c r="A456" s="9" t="s">
        <v>1062</v>
      </c>
      <c r="B456" s="34" t="s">
        <v>1088</v>
      </c>
      <c r="C456" s="31">
        <v>15</v>
      </c>
      <c r="D456" s="31"/>
      <c r="E456" s="31"/>
      <c r="F456" s="32"/>
    </row>
    <row r="457" spans="1:6" ht="39.75" x14ac:dyDescent="0.25">
      <c r="A457" s="9" t="s">
        <v>1063</v>
      </c>
      <c r="B457" s="34" t="s">
        <v>1089</v>
      </c>
      <c r="C457" s="31">
        <v>10</v>
      </c>
      <c r="D457" s="31"/>
      <c r="E457" s="31"/>
      <c r="F457" s="32"/>
    </row>
    <row r="458" spans="1:6" ht="43.5" customHeight="1" x14ac:dyDescent="0.25">
      <c r="A458" s="9" t="s">
        <v>1064</v>
      </c>
      <c r="B458" s="34" t="s">
        <v>1090</v>
      </c>
      <c r="C458" s="31">
        <v>10</v>
      </c>
      <c r="D458" s="31"/>
      <c r="E458" s="31"/>
      <c r="F458" s="32"/>
    </row>
    <row r="460" spans="1:6" ht="36" customHeight="1" x14ac:dyDescent="0.25">
      <c r="A460" s="2" t="s">
        <v>1065</v>
      </c>
      <c r="B460" s="3" t="s">
        <v>1094</v>
      </c>
      <c r="C460" s="115" t="s">
        <v>4</v>
      </c>
      <c r="D460" s="116"/>
      <c r="E460" s="115" t="s">
        <v>5</v>
      </c>
      <c r="F460" s="116"/>
    </row>
    <row r="461" spans="1:6" x14ac:dyDescent="0.25">
      <c r="A461" s="4"/>
      <c r="B461" s="5" t="s">
        <v>71</v>
      </c>
      <c r="C461" s="112">
        <v>5</v>
      </c>
      <c r="D461" s="113"/>
      <c r="E461" s="113"/>
      <c r="F461" s="114"/>
    </row>
    <row r="462" spans="1:6" x14ac:dyDescent="0.25">
      <c r="A462" s="4"/>
      <c r="B462" s="5" t="s">
        <v>6</v>
      </c>
      <c r="C462" s="107"/>
      <c r="D462" s="108"/>
      <c r="E462" s="108"/>
      <c r="F462" s="109"/>
    </row>
    <row r="463" spans="1:6" s="28" customFormat="1" x14ac:dyDescent="0.25">
      <c r="A463" s="6"/>
      <c r="B463" s="7" t="str">
        <f>CONCATENATE("KOPĒJA CENA ",A460," pozīcija kopā bez PVN, EUR:")</f>
        <v>KOPĒJA CENA 1.28 pozīcija kopā bez PVN, EUR:</v>
      </c>
      <c r="C463" s="123">
        <f>C461*C462</f>
        <v>0</v>
      </c>
      <c r="D463" s="124"/>
      <c r="E463" s="124"/>
      <c r="F463" s="125"/>
    </row>
    <row r="464" spans="1:6" s="28" customFormat="1" x14ac:dyDescent="0.25">
      <c r="A464" s="4"/>
      <c r="B464" s="5" t="s">
        <v>7</v>
      </c>
      <c r="C464" s="112"/>
      <c r="D464" s="113"/>
      <c r="E464" s="113"/>
      <c r="F464" s="114"/>
    </row>
    <row r="465" spans="1:6" s="28" customFormat="1" x14ac:dyDescent="0.25">
      <c r="A465" s="4"/>
      <c r="B465" s="5" t="s">
        <v>8</v>
      </c>
      <c r="C465" s="112"/>
      <c r="D465" s="113"/>
      <c r="E465" s="113"/>
      <c r="F465" s="114"/>
    </row>
    <row r="466" spans="1:6" x14ac:dyDescent="0.25">
      <c r="A466" s="8" t="s">
        <v>1066</v>
      </c>
      <c r="B466" s="117" t="s">
        <v>10</v>
      </c>
      <c r="C466" s="118"/>
      <c r="D466" s="118"/>
      <c r="E466" s="118"/>
      <c r="F466" s="119"/>
    </row>
    <row r="467" spans="1:6" x14ac:dyDescent="0.25">
      <c r="A467" s="9" t="s">
        <v>1067</v>
      </c>
      <c r="B467" s="34" t="s">
        <v>210</v>
      </c>
      <c r="C467" s="110"/>
      <c r="D467" s="111"/>
      <c r="E467" s="110"/>
      <c r="F467" s="111"/>
    </row>
    <row r="468" spans="1:6" x14ac:dyDescent="0.25">
      <c r="A468" s="10" t="s">
        <v>1068</v>
      </c>
      <c r="B468" s="120" t="s">
        <v>13</v>
      </c>
      <c r="C468" s="121"/>
      <c r="D468" s="121"/>
      <c r="E468" s="121"/>
      <c r="F468" s="122"/>
    </row>
    <row r="469" spans="1:6" x14ac:dyDescent="0.25">
      <c r="A469" s="9" t="s">
        <v>1069</v>
      </c>
      <c r="B469" s="34" t="s">
        <v>1097</v>
      </c>
      <c r="C469" s="110"/>
      <c r="D469" s="111"/>
      <c r="E469" s="110"/>
      <c r="F469" s="111"/>
    </row>
    <row r="470" spans="1:6" x14ac:dyDescent="0.25">
      <c r="A470" s="9" t="s">
        <v>1070</v>
      </c>
      <c r="B470" s="34" t="s">
        <v>1095</v>
      </c>
      <c r="C470" s="110"/>
      <c r="D470" s="111"/>
      <c r="E470" s="110"/>
      <c r="F470" s="111"/>
    </row>
    <row r="471" spans="1:6" ht="25.5" x14ac:dyDescent="0.25">
      <c r="A471" s="9" t="s">
        <v>1349</v>
      </c>
      <c r="B471" s="34" t="s">
        <v>1096</v>
      </c>
      <c r="C471" s="110"/>
      <c r="D471" s="111"/>
      <c r="E471" s="110"/>
      <c r="F471" s="111"/>
    </row>
    <row r="472" spans="1:6" x14ac:dyDescent="0.25">
      <c r="A472" s="9" t="s">
        <v>1350</v>
      </c>
      <c r="B472" s="34" t="s">
        <v>1098</v>
      </c>
      <c r="C472" s="110"/>
      <c r="D472" s="111"/>
      <c r="E472" s="110"/>
      <c r="F472" s="111"/>
    </row>
    <row r="473" spans="1:6" x14ac:dyDescent="0.25">
      <c r="A473" s="9" t="s">
        <v>1351</v>
      </c>
      <c r="B473" s="34" t="s">
        <v>1099</v>
      </c>
      <c r="C473" s="110"/>
      <c r="D473" s="111"/>
      <c r="E473" s="110"/>
      <c r="F473" s="111"/>
    </row>
    <row r="474" spans="1:6" x14ac:dyDescent="0.25">
      <c r="A474" s="9" t="s">
        <v>1352</v>
      </c>
      <c r="B474" s="34" t="s">
        <v>1100</v>
      </c>
      <c r="C474" s="110"/>
      <c r="D474" s="111"/>
      <c r="E474" s="110"/>
      <c r="F474" s="111"/>
    </row>
    <row r="476" spans="1:6" x14ac:dyDescent="0.25">
      <c r="B476" s="72" t="str">
        <f>B26</f>
        <v>KOPĒJA CENA 1.1 pozīcija kopā bez PVN, EUR:</v>
      </c>
      <c r="C476" s="106">
        <f>C26</f>
        <v>0</v>
      </c>
      <c r="D476" s="101"/>
    </row>
    <row r="477" spans="1:6" x14ac:dyDescent="0.25">
      <c r="B477" s="72" t="str">
        <f>B45</f>
        <v>KOPĒJA CENA 1.2 pozīcija kopā bez PVN, EUR:</v>
      </c>
      <c r="C477" s="106">
        <f>C45</f>
        <v>0</v>
      </c>
      <c r="D477" s="101"/>
    </row>
    <row r="478" spans="1:6" x14ac:dyDescent="0.25">
      <c r="B478" s="72" t="str">
        <f>B61</f>
        <v>KOPĒJA CENA 1.3 pozīcija kopā bez PVN, EUR:</v>
      </c>
      <c r="C478" s="106">
        <f>C61</f>
        <v>0</v>
      </c>
      <c r="D478" s="101"/>
    </row>
    <row r="479" spans="1:6" x14ac:dyDescent="0.25">
      <c r="B479" s="72" t="str">
        <f>B76</f>
        <v>KOPĒJA CENA 1.4 pozīcija kopā bez PVN, EUR:</v>
      </c>
      <c r="C479" s="106">
        <f>C76</f>
        <v>0</v>
      </c>
      <c r="D479" s="101"/>
    </row>
    <row r="480" spans="1:6" x14ac:dyDescent="0.25">
      <c r="B480" s="72" t="str">
        <f>B91</f>
        <v>KOPĒJA CENA 1.5 pozīcija kopā bez PVN, EUR:</v>
      </c>
      <c r="C480" s="106">
        <f>C91</f>
        <v>0</v>
      </c>
      <c r="D480" s="101"/>
    </row>
    <row r="481" spans="2:4" x14ac:dyDescent="0.25">
      <c r="B481" s="72" t="str">
        <f>B106</f>
        <v>KOPĒJA CENA 1.6 pozīcija kopā bez PVN, EUR:</v>
      </c>
      <c r="C481" s="106">
        <f>C106</f>
        <v>0</v>
      </c>
      <c r="D481" s="101"/>
    </row>
    <row r="482" spans="2:4" x14ac:dyDescent="0.25">
      <c r="B482" s="72" t="str">
        <f>B122</f>
        <v>KOPĒJA CENA 1.7 pozīcija kopā bez PVN, EUR:</v>
      </c>
      <c r="C482" s="106">
        <f>C122</f>
        <v>0</v>
      </c>
      <c r="D482" s="101"/>
    </row>
    <row r="483" spans="2:4" x14ac:dyDescent="0.25">
      <c r="B483" s="72" t="str">
        <f>B136</f>
        <v>KOPĒJA CENA 1.8 pozīcija kopā bez PVN, EUR:</v>
      </c>
      <c r="C483" s="106">
        <f>C136</f>
        <v>0</v>
      </c>
      <c r="D483" s="101"/>
    </row>
    <row r="484" spans="2:4" x14ac:dyDescent="0.25">
      <c r="B484" s="72" t="str">
        <f>B150</f>
        <v>KOPĒJA CENA 1.9 pozīcija kopā bez PVN, EUR:</v>
      </c>
      <c r="C484" s="106">
        <f>C150</f>
        <v>0</v>
      </c>
      <c r="D484" s="101"/>
    </row>
    <row r="485" spans="2:4" x14ac:dyDescent="0.25">
      <c r="B485" s="72" t="str">
        <f>B164</f>
        <v>KOPĒJA CENA 1.10 pozīcija kopā bez PVN, EUR:</v>
      </c>
      <c r="C485" s="106">
        <f>C164</f>
        <v>0</v>
      </c>
      <c r="D485" s="101"/>
    </row>
    <row r="486" spans="2:4" x14ac:dyDescent="0.25">
      <c r="B486" s="72" t="str">
        <f>B178</f>
        <v>KOPĒJA CENA 1.11 pozīcija kopā bez PVN, EUR:</v>
      </c>
      <c r="C486" s="106">
        <f>C178</f>
        <v>0</v>
      </c>
      <c r="D486" s="101"/>
    </row>
    <row r="487" spans="2:4" x14ac:dyDescent="0.25">
      <c r="B487" s="72" t="str">
        <f>B202</f>
        <v>KOPĒJA CENA 1.12 pozīcija kopā bez PVN, EUR:</v>
      </c>
      <c r="C487" s="106">
        <f>C202</f>
        <v>0</v>
      </c>
      <c r="D487" s="101"/>
    </row>
    <row r="488" spans="2:4" x14ac:dyDescent="0.25">
      <c r="B488" s="72" t="str">
        <f>B219</f>
        <v>KOPĒJA CENA 1.13 pozīcija kopā bez PVN, EUR:</v>
      </c>
      <c r="C488" s="106">
        <f>C219</f>
        <v>0</v>
      </c>
      <c r="D488" s="101"/>
    </row>
    <row r="489" spans="2:4" x14ac:dyDescent="0.25">
      <c r="B489" s="72" t="str">
        <f>B235</f>
        <v>KOPĒJA CENA 1.14 pozīcija kopā bez PVN, EUR:</v>
      </c>
      <c r="C489" s="106">
        <f>C235</f>
        <v>0</v>
      </c>
      <c r="D489" s="101"/>
    </row>
    <row r="490" spans="2:4" x14ac:dyDescent="0.25">
      <c r="B490" s="72" t="str">
        <f>B251</f>
        <v>KOPĒJA CENA 1.15 pozīcija kopā bez PVN, EUR:</v>
      </c>
      <c r="C490" s="106">
        <f>C251</f>
        <v>0</v>
      </c>
      <c r="D490" s="101"/>
    </row>
    <row r="491" spans="2:4" x14ac:dyDescent="0.25">
      <c r="B491" s="72" t="str">
        <f>B265</f>
        <v>KOPĒJA CENA 1.16 pozīcija kopā bez PVN, EUR:</v>
      </c>
      <c r="C491" s="106">
        <f>C265</f>
        <v>0</v>
      </c>
      <c r="D491" s="101"/>
    </row>
    <row r="492" spans="2:4" x14ac:dyDescent="0.25">
      <c r="B492" s="72" t="str">
        <f>B279</f>
        <v>KOPĒJA CENA 1.17 pozīcija kopā bez PVN, EUR:</v>
      </c>
      <c r="C492" s="106">
        <f>C279</f>
        <v>0</v>
      </c>
      <c r="D492" s="101"/>
    </row>
    <row r="493" spans="2:4" x14ac:dyDescent="0.25">
      <c r="B493" s="72" t="str">
        <f>B292</f>
        <v>KOPĒJA CENA 1.18 pozīcija kopā bez PVN, EUR:</v>
      </c>
      <c r="C493" s="106">
        <f>C292</f>
        <v>0</v>
      </c>
      <c r="D493" s="101"/>
    </row>
    <row r="494" spans="2:4" x14ac:dyDescent="0.25">
      <c r="B494" s="72" t="str">
        <f>B308</f>
        <v>KOPĒJA CENA 1.19 pozīcija kopā bez PVN, EUR:</v>
      </c>
      <c r="C494" s="106">
        <f>C308</f>
        <v>0</v>
      </c>
      <c r="D494" s="101"/>
    </row>
    <row r="495" spans="2:4" x14ac:dyDescent="0.25">
      <c r="B495" s="72" t="str">
        <f>B325</f>
        <v>KOPĒJA CENA 1.20 pozīcija kopā bez PVN, EUR:</v>
      </c>
      <c r="C495" s="106">
        <f>C325</f>
        <v>0</v>
      </c>
      <c r="D495" s="101"/>
    </row>
    <row r="496" spans="2:4" x14ac:dyDescent="0.25">
      <c r="B496" s="72" t="str">
        <f>B337</f>
        <v>KOPĒJA CENA 1.21 pozīcija kopā bez PVN, EUR:</v>
      </c>
      <c r="C496" s="106">
        <f>C337</f>
        <v>0</v>
      </c>
      <c r="D496" s="101"/>
    </row>
    <row r="497" spans="1:4" x14ac:dyDescent="0.25">
      <c r="B497" s="72" t="str">
        <f>B356</f>
        <v>KOPĒJA CENA 1.22 pozīcija kopā bez PVN, EUR:</v>
      </c>
      <c r="C497" s="106">
        <f>C356</f>
        <v>0</v>
      </c>
      <c r="D497" s="101"/>
    </row>
    <row r="498" spans="1:4" x14ac:dyDescent="0.25">
      <c r="B498" s="72" t="str">
        <f>B377</f>
        <v>KOPĒJA CENA 1.23 pozīcija kopā bez PVN, EUR:</v>
      </c>
      <c r="C498" s="106">
        <f>C377</f>
        <v>0</v>
      </c>
      <c r="D498" s="101"/>
    </row>
    <row r="499" spans="1:4" x14ac:dyDescent="0.25">
      <c r="B499" s="72" t="str">
        <f>B397</f>
        <v>KOPĒJA CENA 1.24 pozīcija kopā bez PVN, EUR:</v>
      </c>
      <c r="C499" s="106">
        <f>C397</f>
        <v>0</v>
      </c>
      <c r="D499" s="101"/>
    </row>
    <row r="500" spans="1:4" x14ac:dyDescent="0.25">
      <c r="B500" s="72" t="str">
        <f>B413</f>
        <v>KOPĒJA CENA 1.25 pozīcija kopā bez PVN, EUR:</v>
      </c>
      <c r="C500" s="106">
        <f>C413</f>
        <v>0</v>
      </c>
      <c r="D500" s="101"/>
    </row>
    <row r="501" spans="1:4" x14ac:dyDescent="0.25">
      <c r="B501" s="72" t="str">
        <f>B426</f>
        <v>KOPĒJA CENA 1.26 pozīcija kopā bez PVN, EUR:</v>
      </c>
      <c r="C501" s="106">
        <f>C426</f>
        <v>0</v>
      </c>
      <c r="D501" s="101"/>
    </row>
    <row r="502" spans="1:4" x14ac:dyDescent="0.25">
      <c r="B502" s="72" t="str">
        <f>B445</f>
        <v>KOPĒJA CENA 1.27 pozīcija kopā bez PVN, EUR:</v>
      </c>
      <c r="C502" s="106">
        <f>C445</f>
        <v>0</v>
      </c>
      <c r="D502" s="101"/>
    </row>
    <row r="503" spans="1:4" x14ac:dyDescent="0.25">
      <c r="B503" s="72" t="str">
        <f>B463</f>
        <v>KOPĒJA CENA 1.28 pozīcija kopā bez PVN, EUR:</v>
      </c>
      <c r="C503" s="106">
        <f>C463</f>
        <v>0</v>
      </c>
      <c r="D503" s="101"/>
    </row>
    <row r="504" spans="1:4" x14ac:dyDescent="0.25">
      <c r="B504" s="98" t="s">
        <v>1139</v>
      </c>
      <c r="C504" s="99">
        <f>SUM(C476:D503)</f>
        <v>0</v>
      </c>
      <c r="D504" s="100"/>
    </row>
    <row r="505" spans="1:4" x14ac:dyDescent="0.25">
      <c r="B505" s="98"/>
      <c r="C505" s="100"/>
      <c r="D505" s="100"/>
    </row>
    <row r="506" spans="1:4" x14ac:dyDescent="0.25">
      <c r="B506" s="73" t="s">
        <v>1133</v>
      </c>
      <c r="C506" s="101"/>
      <c r="D506" s="101"/>
    </row>
    <row r="507" spans="1:4" x14ac:dyDescent="0.25">
      <c r="B507" s="74" t="s">
        <v>1134</v>
      </c>
      <c r="C507" s="101"/>
      <c r="D507" s="101"/>
    </row>
    <row r="508" spans="1:4" x14ac:dyDescent="0.25">
      <c r="B508" s="75"/>
    </row>
    <row r="509" spans="1:4" x14ac:dyDescent="0.25">
      <c r="A509" s="102" t="s">
        <v>1135</v>
      </c>
      <c r="B509" s="102"/>
      <c r="C509" s="102"/>
      <c r="D509" s="102"/>
    </row>
    <row r="510" spans="1:4" x14ac:dyDescent="0.25">
      <c r="B510" s="76"/>
    </row>
    <row r="511" spans="1:4" x14ac:dyDescent="0.25">
      <c r="A511" s="103" t="s">
        <v>1136</v>
      </c>
      <c r="B511" s="103"/>
      <c r="C511" s="103"/>
      <c r="D511" s="103"/>
    </row>
    <row r="512" spans="1:4" x14ac:dyDescent="0.25">
      <c r="A512" s="104" t="s">
        <v>1137</v>
      </c>
      <c r="B512" s="104"/>
      <c r="C512" s="104"/>
      <c r="D512" s="104"/>
    </row>
    <row r="513" spans="1:4" x14ac:dyDescent="0.25">
      <c r="A513" s="105" t="s">
        <v>1138</v>
      </c>
      <c r="B513" s="105"/>
      <c r="C513" s="105"/>
      <c r="D513" s="105"/>
    </row>
  </sheetData>
  <mergeCells count="614">
    <mergeCell ref="C423:D423"/>
    <mergeCell ref="E423:F423"/>
    <mergeCell ref="B2:F2"/>
    <mergeCell ref="C55:D55"/>
    <mergeCell ref="E55:F55"/>
    <mergeCell ref="C452:D452"/>
    <mergeCell ref="E452:F452"/>
    <mergeCell ref="C453:D453"/>
    <mergeCell ref="E453:F453"/>
    <mergeCell ref="E451:F451"/>
    <mergeCell ref="C447:F447"/>
    <mergeCell ref="C444:D444"/>
    <mergeCell ref="E444:F444"/>
    <mergeCell ref="C445:F445"/>
    <mergeCell ref="C446:F446"/>
    <mergeCell ref="C451:D451"/>
    <mergeCell ref="B416:F416"/>
    <mergeCell ref="C417:D417"/>
    <mergeCell ref="E417:F417"/>
    <mergeCell ref="B418:F418"/>
    <mergeCell ref="C419:D419"/>
    <mergeCell ref="E419:F419"/>
    <mergeCell ref="C420:D420"/>
    <mergeCell ref="E420:F420"/>
    <mergeCell ref="C422:D422"/>
    <mergeCell ref="E422:F422"/>
    <mergeCell ref="C421:D421"/>
    <mergeCell ref="E421:F421"/>
    <mergeCell ref="C404:D404"/>
    <mergeCell ref="E404:F404"/>
    <mergeCell ref="C405:D405"/>
    <mergeCell ref="E405:F405"/>
    <mergeCell ref="C410:D410"/>
    <mergeCell ref="E410:F410"/>
    <mergeCell ref="C413:F413"/>
    <mergeCell ref="C414:F414"/>
    <mergeCell ref="C415:F415"/>
    <mergeCell ref="C406:D406"/>
    <mergeCell ref="E406:F406"/>
    <mergeCell ref="C407:D407"/>
    <mergeCell ref="E407:F407"/>
    <mergeCell ref="C408:D408"/>
    <mergeCell ref="E408:F408"/>
    <mergeCell ref="C397:F397"/>
    <mergeCell ref="C398:F398"/>
    <mergeCell ref="C399:F399"/>
    <mergeCell ref="B400:F400"/>
    <mergeCell ref="C401:D401"/>
    <mergeCell ref="E401:F401"/>
    <mergeCell ref="B402:F402"/>
    <mergeCell ref="C403:D403"/>
    <mergeCell ref="E403:F403"/>
    <mergeCell ref="C383:D383"/>
    <mergeCell ref="E383:F383"/>
    <mergeCell ref="C384:D384"/>
    <mergeCell ref="E384:F384"/>
    <mergeCell ref="C385:D385"/>
    <mergeCell ref="E385:F385"/>
    <mergeCell ref="C390:D390"/>
    <mergeCell ref="E390:F390"/>
    <mergeCell ref="C394:D394"/>
    <mergeCell ref="E394:F394"/>
    <mergeCell ref="C386:D386"/>
    <mergeCell ref="E386:F386"/>
    <mergeCell ref="C387:D387"/>
    <mergeCell ref="E387:F387"/>
    <mergeCell ref="C388:D388"/>
    <mergeCell ref="E388:F388"/>
    <mergeCell ref="C389:D389"/>
    <mergeCell ref="E389:F389"/>
    <mergeCell ref="C374:D374"/>
    <mergeCell ref="E374:F374"/>
    <mergeCell ref="C377:F377"/>
    <mergeCell ref="C378:F378"/>
    <mergeCell ref="C379:F379"/>
    <mergeCell ref="B380:F380"/>
    <mergeCell ref="C381:D381"/>
    <mergeCell ref="E381:F381"/>
    <mergeCell ref="B382:F382"/>
    <mergeCell ref="B361:F361"/>
    <mergeCell ref="C362:D362"/>
    <mergeCell ref="E362:F362"/>
    <mergeCell ref="C363:D363"/>
    <mergeCell ref="E363:F363"/>
    <mergeCell ref="C364:D364"/>
    <mergeCell ref="E364:F364"/>
    <mergeCell ref="C369:D369"/>
    <mergeCell ref="E369:F369"/>
    <mergeCell ref="C365:D365"/>
    <mergeCell ref="E365:F365"/>
    <mergeCell ref="C366:D366"/>
    <mergeCell ref="E366:F366"/>
    <mergeCell ref="C367:D367"/>
    <mergeCell ref="E367:F367"/>
    <mergeCell ref="C368:D368"/>
    <mergeCell ref="E368:F368"/>
    <mergeCell ref="C355:D355"/>
    <mergeCell ref="E355:F355"/>
    <mergeCell ref="C356:F356"/>
    <mergeCell ref="C357:F357"/>
    <mergeCell ref="C358:F358"/>
    <mergeCell ref="B359:F359"/>
    <mergeCell ref="C360:D360"/>
    <mergeCell ref="E360:F360"/>
    <mergeCell ref="C322:D322"/>
    <mergeCell ref="E322:F322"/>
    <mergeCell ref="C323:F323"/>
    <mergeCell ref="C324:F324"/>
    <mergeCell ref="C325:F325"/>
    <mergeCell ref="C326:F326"/>
    <mergeCell ref="C327:F327"/>
    <mergeCell ref="E261:F261"/>
    <mergeCell ref="C242:D242"/>
    <mergeCell ref="E242:F242"/>
    <mergeCell ref="C243:D243"/>
    <mergeCell ref="E243:F243"/>
    <mergeCell ref="C244:D244"/>
    <mergeCell ref="C239:D239"/>
    <mergeCell ref="E239:F239"/>
    <mergeCell ref="B240:F240"/>
    <mergeCell ref="C241:D241"/>
    <mergeCell ref="E241:F241"/>
    <mergeCell ref="E244:F244"/>
    <mergeCell ref="C245:D245"/>
    <mergeCell ref="E245:F245"/>
    <mergeCell ref="C262:D262"/>
    <mergeCell ref="E262:F262"/>
    <mergeCell ref="C246:D246"/>
    <mergeCell ref="E246:F246"/>
    <mergeCell ref="C258:D258"/>
    <mergeCell ref="E258:F258"/>
    <mergeCell ref="C259:D259"/>
    <mergeCell ref="E259:F259"/>
    <mergeCell ref="C255:D255"/>
    <mergeCell ref="E255:F255"/>
    <mergeCell ref="B256:F256"/>
    <mergeCell ref="C257:D257"/>
    <mergeCell ref="E257:F257"/>
    <mergeCell ref="C249:F249"/>
    <mergeCell ref="C250:F250"/>
    <mergeCell ref="C251:F251"/>
    <mergeCell ref="C252:F252"/>
    <mergeCell ref="C253:F253"/>
    <mergeCell ref="B254:F254"/>
    <mergeCell ref="C248:D248"/>
    <mergeCell ref="E248:F248"/>
    <mergeCell ref="C260:D260"/>
    <mergeCell ref="E260:F260"/>
    <mergeCell ref="C261:D261"/>
    <mergeCell ref="C227:D227"/>
    <mergeCell ref="E227:F227"/>
    <mergeCell ref="C228:D228"/>
    <mergeCell ref="E228:F228"/>
    <mergeCell ref="C229:D229"/>
    <mergeCell ref="E229:F229"/>
    <mergeCell ref="C230:D230"/>
    <mergeCell ref="E230:F230"/>
    <mergeCell ref="C233:F233"/>
    <mergeCell ref="C283:D283"/>
    <mergeCell ref="E283:F283"/>
    <mergeCell ref="B284:F284"/>
    <mergeCell ref="C285:D285"/>
    <mergeCell ref="E285:F285"/>
    <mergeCell ref="C216:D216"/>
    <mergeCell ref="E216:F216"/>
    <mergeCell ref="C217:F217"/>
    <mergeCell ref="C218:F218"/>
    <mergeCell ref="C219:F219"/>
    <mergeCell ref="C279:F279"/>
    <mergeCell ref="C280:F280"/>
    <mergeCell ref="C281:F281"/>
    <mergeCell ref="B282:F282"/>
    <mergeCell ref="C269:D269"/>
    <mergeCell ref="E269:F269"/>
    <mergeCell ref="B270:F270"/>
    <mergeCell ref="C271:D271"/>
    <mergeCell ref="E271:F271"/>
    <mergeCell ref="C278:D278"/>
    <mergeCell ref="E278:F278"/>
    <mergeCell ref="C265:F265"/>
    <mergeCell ref="C234:F234"/>
    <mergeCell ref="C235:F235"/>
    <mergeCell ref="C266:F266"/>
    <mergeCell ref="C267:F267"/>
    <mergeCell ref="B268:F268"/>
    <mergeCell ref="C264:D264"/>
    <mergeCell ref="E264:F264"/>
    <mergeCell ref="C212:D212"/>
    <mergeCell ref="E212:F212"/>
    <mergeCell ref="C213:D213"/>
    <mergeCell ref="E213:F213"/>
    <mergeCell ref="C220:F220"/>
    <mergeCell ref="C221:F221"/>
    <mergeCell ref="B222:F222"/>
    <mergeCell ref="C223:D223"/>
    <mergeCell ref="C236:F236"/>
    <mergeCell ref="C237:F237"/>
    <mergeCell ref="B238:F238"/>
    <mergeCell ref="E223:F223"/>
    <mergeCell ref="B224:F224"/>
    <mergeCell ref="C225:D225"/>
    <mergeCell ref="E225:F225"/>
    <mergeCell ref="C232:D232"/>
    <mergeCell ref="E232:F232"/>
    <mergeCell ref="C226:D226"/>
    <mergeCell ref="E226:F226"/>
    <mergeCell ref="C189:D189"/>
    <mergeCell ref="E189:F189"/>
    <mergeCell ref="C209:D209"/>
    <mergeCell ref="E209:F209"/>
    <mergeCell ref="C211:D211"/>
    <mergeCell ref="E211:F211"/>
    <mergeCell ref="C185:D185"/>
    <mergeCell ref="E185:F185"/>
    <mergeCell ref="C186:D186"/>
    <mergeCell ref="E186:F186"/>
    <mergeCell ref="C188:D188"/>
    <mergeCell ref="E188:F188"/>
    <mergeCell ref="C204:F204"/>
    <mergeCell ref="B205:F205"/>
    <mergeCell ref="C206:D206"/>
    <mergeCell ref="E206:F206"/>
    <mergeCell ref="B207:F207"/>
    <mergeCell ref="C208:D208"/>
    <mergeCell ref="E208:F208"/>
    <mergeCell ref="C199:D199"/>
    <mergeCell ref="E199:F199"/>
    <mergeCell ref="C202:F202"/>
    <mergeCell ref="C203:F203"/>
    <mergeCell ref="C200:F200"/>
    <mergeCell ref="C180:F180"/>
    <mergeCell ref="B181:F181"/>
    <mergeCell ref="C182:D182"/>
    <mergeCell ref="E182:F182"/>
    <mergeCell ref="B183:F183"/>
    <mergeCell ref="C184:D184"/>
    <mergeCell ref="E184:F184"/>
    <mergeCell ref="C177:D177"/>
    <mergeCell ref="E177:F177"/>
    <mergeCell ref="C178:F178"/>
    <mergeCell ref="C179:F179"/>
    <mergeCell ref="C168:D168"/>
    <mergeCell ref="E168:F168"/>
    <mergeCell ref="C149:D149"/>
    <mergeCell ref="E149:F149"/>
    <mergeCell ref="C150:F150"/>
    <mergeCell ref="C151:F151"/>
    <mergeCell ref="C138:F138"/>
    <mergeCell ref="B139:F139"/>
    <mergeCell ref="C140:D140"/>
    <mergeCell ref="E140:F140"/>
    <mergeCell ref="B141:F141"/>
    <mergeCell ref="C142:D142"/>
    <mergeCell ref="E142:F142"/>
    <mergeCell ref="C156:D156"/>
    <mergeCell ref="E156:F156"/>
    <mergeCell ref="C104:F104"/>
    <mergeCell ref="B109:F109"/>
    <mergeCell ref="C110:D110"/>
    <mergeCell ref="E110:F110"/>
    <mergeCell ref="B111:F111"/>
    <mergeCell ref="C166:F166"/>
    <mergeCell ref="B167:F167"/>
    <mergeCell ref="C135:D135"/>
    <mergeCell ref="E135:F135"/>
    <mergeCell ref="C136:F136"/>
    <mergeCell ref="C137:F137"/>
    <mergeCell ref="C112:D112"/>
    <mergeCell ref="E112:F112"/>
    <mergeCell ref="C108:F108"/>
    <mergeCell ref="C105:F105"/>
    <mergeCell ref="C106:F106"/>
    <mergeCell ref="C107:F107"/>
    <mergeCell ref="C131:D131"/>
    <mergeCell ref="E131:F131"/>
    <mergeCell ref="C132:D132"/>
    <mergeCell ref="E132:F132"/>
    <mergeCell ref="C133:D133"/>
    <mergeCell ref="E133:F133"/>
    <mergeCell ref="C113:D113"/>
    <mergeCell ref="C124:F124"/>
    <mergeCell ref="B125:F125"/>
    <mergeCell ref="C126:D126"/>
    <mergeCell ref="E126:F126"/>
    <mergeCell ref="B127:F127"/>
    <mergeCell ref="C128:D128"/>
    <mergeCell ref="E128:F128"/>
    <mergeCell ref="C119:D119"/>
    <mergeCell ref="E119:F119"/>
    <mergeCell ref="C120:F120"/>
    <mergeCell ref="C121:F121"/>
    <mergeCell ref="C122:F122"/>
    <mergeCell ref="C123:F123"/>
    <mergeCell ref="C68:D68"/>
    <mergeCell ref="E68:F68"/>
    <mergeCell ref="C65:D65"/>
    <mergeCell ref="E65:F65"/>
    <mergeCell ref="B66:F66"/>
    <mergeCell ref="C67:D67"/>
    <mergeCell ref="E67:F67"/>
    <mergeCell ref="C58:D58"/>
    <mergeCell ref="E58:F58"/>
    <mergeCell ref="C62:F62"/>
    <mergeCell ref="C59:F59"/>
    <mergeCell ref="C60:F60"/>
    <mergeCell ref="C61:F61"/>
    <mergeCell ref="C63:F63"/>
    <mergeCell ref="B64:F64"/>
    <mergeCell ref="C103:D103"/>
    <mergeCell ref="C78:F78"/>
    <mergeCell ref="B79:F79"/>
    <mergeCell ref="C80:D80"/>
    <mergeCell ref="E80:F80"/>
    <mergeCell ref="B81:F81"/>
    <mergeCell ref="C82:D82"/>
    <mergeCell ref="E82:F82"/>
    <mergeCell ref="C83:D83"/>
    <mergeCell ref="E83:F83"/>
    <mergeCell ref="C85:D85"/>
    <mergeCell ref="E85:F85"/>
    <mergeCell ref="C86:D86"/>
    <mergeCell ref="C93:F93"/>
    <mergeCell ref="B94:F94"/>
    <mergeCell ref="C95:D95"/>
    <mergeCell ref="E95:F95"/>
    <mergeCell ref="C88:D88"/>
    <mergeCell ref="E86:F86"/>
    <mergeCell ref="B96:F96"/>
    <mergeCell ref="C97:D97"/>
    <mergeCell ref="E97:F97"/>
    <mergeCell ref="E103:F103"/>
    <mergeCell ref="C98:D98"/>
    <mergeCell ref="E98:F98"/>
    <mergeCell ref="C99:D99"/>
    <mergeCell ref="E99:F99"/>
    <mergeCell ref="C100:D100"/>
    <mergeCell ref="E100:F100"/>
    <mergeCell ref="C101:D101"/>
    <mergeCell ref="E101:F101"/>
    <mergeCell ref="E69:F69"/>
    <mergeCell ref="C70:D70"/>
    <mergeCell ref="E70:F70"/>
    <mergeCell ref="C74:F74"/>
    <mergeCell ref="C75:F75"/>
    <mergeCell ref="C76:F76"/>
    <mergeCell ref="C69:D69"/>
    <mergeCell ref="E88:F88"/>
    <mergeCell ref="C89:F89"/>
    <mergeCell ref="C90:F90"/>
    <mergeCell ref="C91:F91"/>
    <mergeCell ref="C92:F92"/>
    <mergeCell ref="C71:D71"/>
    <mergeCell ref="E71:F71"/>
    <mergeCell ref="C73:D73"/>
    <mergeCell ref="E73:F73"/>
    <mergeCell ref="C77:F77"/>
    <mergeCell ref="C47:F47"/>
    <mergeCell ref="B48:F48"/>
    <mergeCell ref="C49:D49"/>
    <mergeCell ref="E49:F49"/>
    <mergeCell ref="B50:F50"/>
    <mergeCell ref="C51:D51"/>
    <mergeCell ref="E51:F51"/>
    <mergeCell ref="C52:D52"/>
    <mergeCell ref="E52:F52"/>
    <mergeCell ref="C53:D53"/>
    <mergeCell ref="E53:F53"/>
    <mergeCell ref="C54:D54"/>
    <mergeCell ref="E54:F54"/>
    <mergeCell ref="C56:D56"/>
    <mergeCell ref="E56:F56"/>
    <mergeCell ref="C1:F1"/>
    <mergeCell ref="C3:F3"/>
    <mergeCell ref="C5:F5"/>
    <mergeCell ref="B19:F19"/>
    <mergeCell ref="B20:F20"/>
    <mergeCell ref="B21:F21"/>
    <mergeCell ref="B22:F22"/>
    <mergeCell ref="B13:F13"/>
    <mergeCell ref="B14:F14"/>
    <mergeCell ref="B15:F15"/>
    <mergeCell ref="B16:F16"/>
    <mergeCell ref="B17:F17"/>
    <mergeCell ref="B18:F18"/>
    <mergeCell ref="C26:F26"/>
    <mergeCell ref="C27:F27"/>
    <mergeCell ref="C36:D36"/>
    <mergeCell ref="E36:F36"/>
    <mergeCell ref="C42:D42"/>
    <mergeCell ref="E42:F42"/>
    <mergeCell ref="C46:F46"/>
    <mergeCell ref="C45:F45"/>
    <mergeCell ref="C34:D34"/>
    <mergeCell ref="E34:F34"/>
    <mergeCell ref="C33:D33"/>
    <mergeCell ref="E33:F33"/>
    <mergeCell ref="C35:D35"/>
    <mergeCell ref="E35:F35"/>
    <mergeCell ref="C43:F43"/>
    <mergeCell ref="C44:F44"/>
    <mergeCell ref="C291:D291"/>
    <mergeCell ref="E291:F291"/>
    <mergeCell ref="C292:F292"/>
    <mergeCell ref="C293:F293"/>
    <mergeCell ref="C294:F294"/>
    <mergeCell ref="B295:F295"/>
    <mergeCell ref="C296:D296"/>
    <mergeCell ref="E296:F296"/>
    <mergeCell ref="A7:F7"/>
    <mergeCell ref="A8:F8"/>
    <mergeCell ref="A9:F9"/>
    <mergeCell ref="A11:F11"/>
    <mergeCell ref="B12:F12"/>
    <mergeCell ref="C28:F28"/>
    <mergeCell ref="B31:F31"/>
    <mergeCell ref="C32:D32"/>
    <mergeCell ref="E32:F32"/>
    <mergeCell ref="B29:F29"/>
    <mergeCell ref="C30:D30"/>
    <mergeCell ref="E30:F30"/>
    <mergeCell ref="C24:F24"/>
    <mergeCell ref="C25:D25"/>
    <mergeCell ref="E25:F25"/>
    <mergeCell ref="C286:D286"/>
    <mergeCell ref="B297:F297"/>
    <mergeCell ref="C298:D298"/>
    <mergeCell ref="E298:F298"/>
    <mergeCell ref="C305:D305"/>
    <mergeCell ref="E305:F305"/>
    <mergeCell ref="C306:F306"/>
    <mergeCell ref="C307:F307"/>
    <mergeCell ref="C308:F308"/>
    <mergeCell ref="C309:F309"/>
    <mergeCell ref="C299:D299"/>
    <mergeCell ref="E299:F299"/>
    <mergeCell ref="C300:D300"/>
    <mergeCell ref="E300:F300"/>
    <mergeCell ref="C310:F310"/>
    <mergeCell ref="B311:F311"/>
    <mergeCell ref="C312:D312"/>
    <mergeCell ref="E312:F312"/>
    <mergeCell ref="B313:F313"/>
    <mergeCell ref="C314:D314"/>
    <mergeCell ref="E314:F314"/>
    <mergeCell ref="C315:D315"/>
    <mergeCell ref="E315:F315"/>
    <mergeCell ref="E319:F319"/>
    <mergeCell ref="C320:D320"/>
    <mergeCell ref="E320:F320"/>
    <mergeCell ref="C317:D317"/>
    <mergeCell ref="E317:F317"/>
    <mergeCell ref="C347:D347"/>
    <mergeCell ref="E347:F347"/>
    <mergeCell ref="C337:F337"/>
    <mergeCell ref="C338:F338"/>
    <mergeCell ref="C339:F339"/>
    <mergeCell ref="B340:F340"/>
    <mergeCell ref="C341:D341"/>
    <mergeCell ref="E341:F341"/>
    <mergeCell ref="B342:F342"/>
    <mergeCell ref="C343:D343"/>
    <mergeCell ref="E343:F343"/>
    <mergeCell ref="C318:D318"/>
    <mergeCell ref="E318:F318"/>
    <mergeCell ref="E286:F286"/>
    <mergeCell ref="C272:D272"/>
    <mergeCell ref="E272:F272"/>
    <mergeCell ref="C344:D344"/>
    <mergeCell ref="E344:F344"/>
    <mergeCell ref="C345:D345"/>
    <mergeCell ref="E345:F345"/>
    <mergeCell ref="C332:D332"/>
    <mergeCell ref="E332:F332"/>
    <mergeCell ref="C333:D333"/>
    <mergeCell ref="E333:F333"/>
    <mergeCell ref="C334:D334"/>
    <mergeCell ref="E334:F334"/>
    <mergeCell ref="B328:F328"/>
    <mergeCell ref="C329:D329"/>
    <mergeCell ref="E329:F329"/>
    <mergeCell ref="B330:F330"/>
    <mergeCell ref="C331:D331"/>
    <mergeCell ref="E331:F331"/>
    <mergeCell ref="C336:D336"/>
    <mergeCell ref="E336:F336"/>
    <mergeCell ref="C316:D316"/>
    <mergeCell ref="E316:F316"/>
    <mergeCell ref="C319:D319"/>
    <mergeCell ref="C171:D171"/>
    <mergeCell ref="E171:F171"/>
    <mergeCell ref="C172:D172"/>
    <mergeCell ref="E172:F172"/>
    <mergeCell ref="C157:D157"/>
    <mergeCell ref="E157:F157"/>
    <mergeCell ref="C158:D158"/>
    <mergeCell ref="E158:F158"/>
    <mergeCell ref="C143:D143"/>
    <mergeCell ref="E143:F143"/>
    <mergeCell ref="C144:D144"/>
    <mergeCell ref="E144:F144"/>
    <mergeCell ref="B169:F169"/>
    <mergeCell ref="C170:D170"/>
    <mergeCell ref="E170:F170"/>
    <mergeCell ref="C163:D163"/>
    <mergeCell ref="E163:F163"/>
    <mergeCell ref="C164:F164"/>
    <mergeCell ref="C165:F165"/>
    <mergeCell ref="C152:F152"/>
    <mergeCell ref="B153:F153"/>
    <mergeCell ref="C154:D154"/>
    <mergeCell ref="E154:F154"/>
    <mergeCell ref="B155:F155"/>
    <mergeCell ref="E113:F113"/>
    <mergeCell ref="C114:D114"/>
    <mergeCell ref="E114:F114"/>
    <mergeCell ref="C115:D115"/>
    <mergeCell ref="E115:F115"/>
    <mergeCell ref="C116:D116"/>
    <mergeCell ref="E116:F116"/>
    <mergeCell ref="C117:D117"/>
    <mergeCell ref="E117:F117"/>
    <mergeCell ref="C472:D472"/>
    <mergeCell ref="E472:F472"/>
    <mergeCell ref="C460:D460"/>
    <mergeCell ref="E460:F460"/>
    <mergeCell ref="C461:F461"/>
    <mergeCell ref="C462:F462"/>
    <mergeCell ref="C463:F463"/>
    <mergeCell ref="C464:F464"/>
    <mergeCell ref="C465:F465"/>
    <mergeCell ref="B466:F466"/>
    <mergeCell ref="C467:D467"/>
    <mergeCell ref="E467:F467"/>
    <mergeCell ref="E470:F470"/>
    <mergeCell ref="B468:F468"/>
    <mergeCell ref="C469:D469"/>
    <mergeCell ref="E469:F469"/>
    <mergeCell ref="C425:D425"/>
    <mergeCell ref="E425:F425"/>
    <mergeCell ref="C428:F428"/>
    <mergeCell ref="B429:F429"/>
    <mergeCell ref="C432:D432"/>
    <mergeCell ref="E432:F432"/>
    <mergeCell ref="C470:D470"/>
    <mergeCell ref="C471:D471"/>
    <mergeCell ref="E471:F471"/>
    <mergeCell ref="E433:F433"/>
    <mergeCell ref="B448:F448"/>
    <mergeCell ref="C449:D449"/>
    <mergeCell ref="E449:F449"/>
    <mergeCell ref="B450:F450"/>
    <mergeCell ref="C430:D430"/>
    <mergeCell ref="C434:D434"/>
    <mergeCell ref="E434:F434"/>
    <mergeCell ref="C426:F426"/>
    <mergeCell ref="C427:F427"/>
    <mergeCell ref="E430:F430"/>
    <mergeCell ref="B431:F431"/>
    <mergeCell ref="C201:F201"/>
    <mergeCell ref="C210:D210"/>
    <mergeCell ref="E210:F210"/>
    <mergeCell ref="C214:D214"/>
    <mergeCell ref="E214:F214"/>
    <mergeCell ref="C476:D476"/>
    <mergeCell ref="C477:D477"/>
    <mergeCell ref="C478:D478"/>
    <mergeCell ref="C479:D479"/>
    <mergeCell ref="C473:D473"/>
    <mergeCell ref="E473:F473"/>
    <mergeCell ref="C474:D474"/>
    <mergeCell ref="E474:F474"/>
    <mergeCell ref="C375:F375"/>
    <mergeCell ref="C376:F376"/>
    <mergeCell ref="C395:F395"/>
    <mergeCell ref="C396:F396"/>
    <mergeCell ref="C411:F411"/>
    <mergeCell ref="C412:F412"/>
    <mergeCell ref="C391:D391"/>
    <mergeCell ref="E391:F391"/>
    <mergeCell ref="C392:D392"/>
    <mergeCell ref="E392:F392"/>
    <mergeCell ref="C433:D433"/>
    <mergeCell ref="C480:D480"/>
    <mergeCell ref="C481:D481"/>
    <mergeCell ref="C482:D482"/>
    <mergeCell ref="C483:D483"/>
    <mergeCell ref="C484:D484"/>
    <mergeCell ref="C485:D485"/>
    <mergeCell ref="C486:D486"/>
    <mergeCell ref="C487:D487"/>
    <mergeCell ref="C503:D503"/>
    <mergeCell ref="B504:B505"/>
    <mergeCell ref="C504:D505"/>
    <mergeCell ref="C506:D506"/>
    <mergeCell ref="C507:D507"/>
    <mergeCell ref="A509:D509"/>
    <mergeCell ref="A511:D511"/>
    <mergeCell ref="A512:D512"/>
    <mergeCell ref="A513:D513"/>
    <mergeCell ref="C488:D488"/>
    <mergeCell ref="C498:D498"/>
    <mergeCell ref="C499:D499"/>
    <mergeCell ref="C500:D500"/>
    <mergeCell ref="C501:D501"/>
    <mergeCell ref="C502:D502"/>
    <mergeCell ref="C489:D489"/>
    <mergeCell ref="C490:D490"/>
    <mergeCell ref="C491:D491"/>
    <mergeCell ref="C492:D492"/>
    <mergeCell ref="C493:D493"/>
    <mergeCell ref="C494:D494"/>
    <mergeCell ref="C495:D495"/>
    <mergeCell ref="C496:D496"/>
    <mergeCell ref="C497:D497"/>
  </mergeCells>
  <pageMargins left="0.23622047244094491" right="0.23622047244094491"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workbookViewId="0">
      <selection activeCell="C3" sqref="C3:F3"/>
    </sheetView>
  </sheetViews>
  <sheetFormatPr defaultRowHeight="15" x14ac:dyDescent="0.25"/>
  <cols>
    <col min="1" max="1" width="9.5703125" customWidth="1"/>
    <col min="2" max="2" width="54.7109375" customWidth="1"/>
    <col min="3" max="3" width="11.7109375" customWidth="1"/>
    <col min="4" max="4" width="4.85546875" customWidth="1"/>
    <col min="5" max="5" width="11.7109375" customWidth="1"/>
    <col min="6" max="6" width="4.85546875" customWidth="1"/>
  </cols>
  <sheetData>
    <row r="1" spans="1:8" x14ac:dyDescent="0.25">
      <c r="C1" s="136" t="s">
        <v>1439</v>
      </c>
      <c r="D1" s="136"/>
      <c r="E1" s="136"/>
      <c r="F1" s="136"/>
    </row>
    <row r="2" spans="1:8" x14ac:dyDescent="0.25">
      <c r="B2" s="143" t="s">
        <v>1235</v>
      </c>
      <c r="C2" s="143"/>
      <c r="D2" s="143"/>
      <c r="E2" s="143"/>
      <c r="F2" s="143"/>
      <c r="G2" s="22"/>
      <c r="H2" s="22"/>
    </row>
    <row r="3" spans="1:8" x14ac:dyDescent="0.25">
      <c r="C3" s="137" t="s">
        <v>1440</v>
      </c>
      <c r="D3" s="137"/>
      <c r="E3" s="137"/>
      <c r="F3" s="137"/>
    </row>
    <row r="4" spans="1:8" x14ac:dyDescent="0.25">
      <c r="B4" s="14"/>
      <c r="C4" s="39"/>
      <c r="D4" s="25"/>
      <c r="E4" s="17"/>
      <c r="F4" s="39"/>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1071</v>
      </c>
      <c r="B9" s="129"/>
      <c r="C9" s="129"/>
      <c r="D9" s="129"/>
      <c r="E9" s="129"/>
      <c r="F9" s="129"/>
    </row>
    <row r="10" spans="1:8" ht="15.75" x14ac:dyDescent="0.25">
      <c r="A10" s="18"/>
      <c r="B10" s="40"/>
      <c r="C10" s="40"/>
      <c r="D10" s="40"/>
      <c r="E10" s="40"/>
      <c r="F10" s="40"/>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7" customHeight="1" x14ac:dyDescent="0.25">
      <c r="A13" s="20" t="s">
        <v>17</v>
      </c>
      <c r="B13" s="131" t="s">
        <v>1435</v>
      </c>
      <c r="C13" s="131"/>
      <c r="D13" s="131"/>
      <c r="E13" s="131"/>
      <c r="F13" s="131"/>
    </row>
    <row r="14" spans="1:8" ht="42.75" customHeight="1" x14ac:dyDescent="0.25">
      <c r="A14" s="20" t="s">
        <v>18</v>
      </c>
      <c r="B14" s="131" t="s">
        <v>1438</v>
      </c>
      <c r="C14" s="131"/>
      <c r="D14" s="131"/>
      <c r="E14" s="131"/>
      <c r="F14" s="131"/>
    </row>
    <row r="15" spans="1:8" x14ac:dyDescent="0.25">
      <c r="A15" s="20" t="s">
        <v>19</v>
      </c>
      <c r="B15" s="139" t="s">
        <v>20</v>
      </c>
      <c r="C15" s="140"/>
      <c r="D15" s="140"/>
      <c r="E15" s="140"/>
      <c r="F15" s="140"/>
    </row>
    <row r="16" spans="1:8" ht="43.5" customHeight="1" x14ac:dyDescent="0.25">
      <c r="A16" s="20" t="s">
        <v>21</v>
      </c>
      <c r="B16" s="131" t="s">
        <v>22</v>
      </c>
      <c r="C16" s="131"/>
      <c r="D16" s="131"/>
      <c r="E16" s="131"/>
      <c r="F16" s="131"/>
    </row>
    <row r="17" spans="1:7" x14ac:dyDescent="0.25">
      <c r="A17" s="20" t="s">
        <v>23</v>
      </c>
      <c r="B17" s="131" t="s">
        <v>24</v>
      </c>
      <c r="C17" s="131"/>
      <c r="D17" s="131"/>
      <c r="E17" s="131"/>
      <c r="F17" s="131"/>
    </row>
    <row r="18" spans="1:7" x14ac:dyDescent="0.25">
      <c r="A18" s="20" t="s">
        <v>25</v>
      </c>
      <c r="B18" s="131" t="s">
        <v>26</v>
      </c>
      <c r="C18" s="131"/>
      <c r="D18" s="131"/>
      <c r="E18" s="131"/>
      <c r="F18" s="131"/>
    </row>
    <row r="19" spans="1:7" x14ac:dyDescent="0.25">
      <c r="A19" s="20" t="s">
        <v>27</v>
      </c>
      <c r="B19" s="131" t="s">
        <v>32</v>
      </c>
      <c r="C19" s="131"/>
      <c r="D19" s="131"/>
      <c r="E19" s="131"/>
      <c r="F19" s="131"/>
    </row>
    <row r="20" spans="1:7" ht="48" customHeight="1" x14ac:dyDescent="0.25">
      <c r="A20" s="20" t="s">
        <v>28</v>
      </c>
      <c r="B20" s="131" t="s">
        <v>29</v>
      </c>
      <c r="C20" s="131"/>
      <c r="D20" s="131"/>
      <c r="E20" s="131"/>
      <c r="F20" s="131"/>
    </row>
    <row r="21" spans="1:7" ht="15" customHeight="1" x14ac:dyDescent="0.25">
      <c r="A21" s="20" t="s">
        <v>30</v>
      </c>
      <c r="B21" s="131" t="s">
        <v>1210</v>
      </c>
      <c r="C21" s="131"/>
      <c r="D21" s="131"/>
      <c r="E21" s="131"/>
      <c r="F21" s="131"/>
    </row>
    <row r="22" spans="1:7" ht="15" customHeight="1" x14ac:dyDescent="0.25">
      <c r="A22" s="20" t="s">
        <v>31</v>
      </c>
      <c r="B22" s="131" t="s">
        <v>1437</v>
      </c>
      <c r="C22" s="131"/>
      <c r="D22" s="131"/>
      <c r="E22" s="131"/>
      <c r="F22" s="131"/>
    </row>
    <row r="24" spans="1:7" ht="36" customHeight="1" x14ac:dyDescent="0.25">
      <c r="A24" s="2" t="s">
        <v>273</v>
      </c>
      <c r="B24" s="3" t="s">
        <v>598</v>
      </c>
      <c r="C24" s="115" t="s">
        <v>4</v>
      </c>
      <c r="D24" s="116"/>
      <c r="E24" s="115" t="s">
        <v>5</v>
      </c>
      <c r="F24" s="116"/>
      <c r="G24" s="66"/>
    </row>
    <row r="25" spans="1:7" x14ac:dyDescent="0.25">
      <c r="A25" s="4"/>
      <c r="B25" s="5" t="s">
        <v>71</v>
      </c>
      <c r="C25" s="112">
        <v>1</v>
      </c>
      <c r="D25" s="113"/>
      <c r="E25" s="113"/>
      <c r="F25" s="114"/>
    </row>
    <row r="26" spans="1:7" x14ac:dyDescent="0.25">
      <c r="A26" s="4"/>
      <c r="B26" s="5" t="s">
        <v>6</v>
      </c>
      <c r="C26" s="107"/>
      <c r="D26" s="108"/>
      <c r="E26" s="108"/>
      <c r="F26" s="109"/>
    </row>
    <row r="27" spans="1:7" s="28" customFormat="1" x14ac:dyDescent="0.25">
      <c r="A27" s="6"/>
      <c r="B27" s="7" t="str">
        <f>CONCATENATE("KOPĒJA CENA ",A24," pozīcija kopā bez PVN, EUR:")</f>
        <v>KOPĒJA CENA 2.1 pozīcija kopā bez PVN, EUR:</v>
      </c>
      <c r="C27" s="123">
        <f>C25*C26</f>
        <v>0</v>
      </c>
      <c r="D27" s="124"/>
      <c r="E27" s="124"/>
      <c r="F27" s="125"/>
    </row>
    <row r="28" spans="1:7" s="28" customFormat="1" x14ac:dyDescent="0.25">
      <c r="A28" s="4"/>
      <c r="B28" s="5" t="s">
        <v>7</v>
      </c>
      <c r="C28" s="112"/>
      <c r="D28" s="113"/>
      <c r="E28" s="113"/>
      <c r="F28" s="114"/>
    </row>
    <row r="29" spans="1:7" s="28" customFormat="1" x14ac:dyDescent="0.25">
      <c r="A29" s="4"/>
      <c r="B29" s="5" t="s">
        <v>8</v>
      </c>
      <c r="C29" s="112"/>
      <c r="D29" s="113"/>
      <c r="E29" s="113"/>
      <c r="F29" s="114"/>
    </row>
    <row r="30" spans="1:7" x14ac:dyDescent="0.25">
      <c r="A30" s="8" t="s">
        <v>274</v>
      </c>
      <c r="B30" s="117" t="s">
        <v>10</v>
      </c>
      <c r="C30" s="118"/>
      <c r="D30" s="118"/>
      <c r="E30" s="118"/>
      <c r="F30" s="119"/>
    </row>
    <row r="31" spans="1:7" x14ac:dyDescent="0.25">
      <c r="A31" s="9" t="s">
        <v>654</v>
      </c>
      <c r="B31" s="34" t="s">
        <v>599</v>
      </c>
      <c r="C31" s="110"/>
      <c r="D31" s="111"/>
      <c r="E31" s="110"/>
      <c r="F31" s="111"/>
    </row>
    <row r="32" spans="1:7" x14ac:dyDescent="0.25">
      <c r="A32" s="10" t="s">
        <v>276</v>
      </c>
      <c r="B32" s="120" t="s">
        <v>13</v>
      </c>
      <c r="C32" s="121"/>
      <c r="D32" s="121"/>
      <c r="E32" s="121"/>
      <c r="F32" s="122"/>
    </row>
    <row r="33" spans="1:6" x14ac:dyDescent="0.25">
      <c r="A33" s="9" t="s">
        <v>275</v>
      </c>
      <c r="B33" s="34" t="s">
        <v>41</v>
      </c>
      <c r="C33" s="110"/>
      <c r="D33" s="111"/>
      <c r="E33" s="110"/>
      <c r="F33" s="111"/>
    </row>
    <row r="34" spans="1:6" x14ac:dyDescent="0.25">
      <c r="A34" s="9" t="s">
        <v>277</v>
      </c>
      <c r="B34" s="34" t="s">
        <v>593</v>
      </c>
      <c r="C34" s="110"/>
      <c r="D34" s="111"/>
      <c r="E34" s="110"/>
      <c r="F34" s="111"/>
    </row>
    <row r="35" spans="1:6" x14ac:dyDescent="0.25">
      <c r="A35" s="9" t="s">
        <v>278</v>
      </c>
      <c r="B35" s="35" t="s">
        <v>600</v>
      </c>
      <c r="C35" s="110"/>
      <c r="D35" s="111"/>
      <c r="E35" s="110"/>
      <c r="F35" s="111"/>
    </row>
    <row r="37" spans="1:6" ht="36" customHeight="1" x14ac:dyDescent="0.25">
      <c r="A37" s="2" t="s">
        <v>288</v>
      </c>
      <c r="B37" s="3" t="s">
        <v>589</v>
      </c>
      <c r="C37" s="115" t="s">
        <v>4</v>
      </c>
      <c r="D37" s="116"/>
      <c r="E37" s="115" t="s">
        <v>5</v>
      </c>
      <c r="F37" s="116"/>
    </row>
    <row r="38" spans="1:6" x14ac:dyDescent="0.25">
      <c r="A38" s="4"/>
      <c r="B38" s="5" t="s">
        <v>71</v>
      </c>
      <c r="C38" s="112">
        <v>1</v>
      </c>
      <c r="D38" s="113"/>
      <c r="E38" s="113"/>
      <c r="F38" s="114"/>
    </row>
    <row r="39" spans="1:6" x14ac:dyDescent="0.25">
      <c r="A39" s="4"/>
      <c r="B39" s="5" t="s">
        <v>6</v>
      </c>
      <c r="C39" s="107"/>
      <c r="D39" s="108"/>
      <c r="E39" s="108"/>
      <c r="F39" s="109"/>
    </row>
    <row r="40" spans="1:6" s="28" customFormat="1" x14ac:dyDescent="0.25">
      <c r="A40" s="6"/>
      <c r="B40" s="7" t="str">
        <f>CONCATENATE("KOPĒJA CENA ",A37," pozīcija kopā bez PVN, EUR:")</f>
        <v>KOPĒJA CENA 2.2 pozīcija kopā bez PVN, EUR:</v>
      </c>
      <c r="C40" s="123">
        <f>C38*C39</f>
        <v>0</v>
      </c>
      <c r="D40" s="124"/>
      <c r="E40" s="124"/>
      <c r="F40" s="125"/>
    </row>
    <row r="41" spans="1:6" s="28" customFormat="1" x14ac:dyDescent="0.25">
      <c r="A41" s="4"/>
      <c r="B41" s="5" t="s">
        <v>7</v>
      </c>
      <c r="C41" s="112"/>
      <c r="D41" s="113"/>
      <c r="E41" s="113"/>
      <c r="F41" s="114"/>
    </row>
    <row r="42" spans="1:6" s="28" customFormat="1" x14ac:dyDescent="0.25">
      <c r="A42" s="4"/>
      <c r="B42" s="5" t="s">
        <v>8</v>
      </c>
      <c r="C42" s="112"/>
      <c r="D42" s="113"/>
      <c r="E42" s="113"/>
      <c r="F42" s="114"/>
    </row>
    <row r="43" spans="1:6" x14ac:dyDescent="0.25">
      <c r="A43" s="8" t="s">
        <v>652</v>
      </c>
      <c r="B43" s="117" t="s">
        <v>10</v>
      </c>
      <c r="C43" s="118"/>
      <c r="D43" s="118"/>
      <c r="E43" s="118"/>
      <c r="F43" s="119"/>
    </row>
    <row r="44" spans="1:6" x14ac:dyDescent="0.25">
      <c r="A44" s="9" t="s">
        <v>653</v>
      </c>
      <c r="B44" s="34" t="s">
        <v>587</v>
      </c>
      <c r="C44" s="110"/>
      <c r="D44" s="111"/>
      <c r="E44" s="110"/>
      <c r="F44" s="111"/>
    </row>
    <row r="45" spans="1:6" x14ac:dyDescent="0.25">
      <c r="A45" s="10" t="s">
        <v>285</v>
      </c>
      <c r="B45" s="120" t="s">
        <v>13</v>
      </c>
      <c r="C45" s="121"/>
      <c r="D45" s="121"/>
      <c r="E45" s="121"/>
      <c r="F45" s="122"/>
    </row>
    <row r="46" spans="1:6" x14ac:dyDescent="0.25">
      <c r="A46" s="9" t="s">
        <v>650</v>
      </c>
      <c r="B46" s="34" t="s">
        <v>41</v>
      </c>
      <c r="C46" s="110"/>
      <c r="D46" s="111"/>
      <c r="E46" s="110"/>
      <c r="F46" s="111"/>
    </row>
    <row r="47" spans="1:6" x14ac:dyDescent="0.25">
      <c r="A47" s="9" t="s">
        <v>289</v>
      </c>
      <c r="B47" s="34" t="s">
        <v>588</v>
      </c>
      <c r="C47" s="110"/>
      <c r="D47" s="111"/>
      <c r="E47" s="110"/>
      <c r="F47" s="111"/>
    </row>
    <row r="48" spans="1:6" x14ac:dyDescent="0.25">
      <c r="A48" s="9" t="s">
        <v>290</v>
      </c>
      <c r="B48" s="35" t="s">
        <v>590</v>
      </c>
      <c r="C48" s="110"/>
      <c r="D48" s="111"/>
      <c r="E48" s="110"/>
      <c r="F48" s="111"/>
    </row>
    <row r="50" spans="1:6" ht="36" customHeight="1" x14ac:dyDescent="0.25">
      <c r="A50" s="2" t="s">
        <v>291</v>
      </c>
      <c r="B50" s="3" t="s">
        <v>591</v>
      </c>
      <c r="C50" s="115" t="s">
        <v>4</v>
      </c>
      <c r="D50" s="116"/>
      <c r="E50" s="115" t="s">
        <v>5</v>
      </c>
      <c r="F50" s="116"/>
    </row>
    <row r="51" spans="1:6" x14ac:dyDescent="0.25">
      <c r="A51" s="4"/>
      <c r="B51" s="5" t="s">
        <v>71</v>
      </c>
      <c r="C51" s="112">
        <v>1</v>
      </c>
      <c r="D51" s="113"/>
      <c r="E51" s="113"/>
      <c r="F51" s="114"/>
    </row>
    <row r="52" spans="1:6" x14ac:dyDescent="0.25">
      <c r="A52" s="4"/>
      <c r="B52" s="5" t="s">
        <v>6</v>
      </c>
      <c r="C52" s="107"/>
      <c r="D52" s="108"/>
      <c r="E52" s="108"/>
      <c r="F52" s="109"/>
    </row>
    <row r="53" spans="1:6" s="28" customFormat="1" x14ac:dyDescent="0.25">
      <c r="A53" s="6"/>
      <c r="B53" s="7" t="str">
        <f>CONCATENATE("KOPĒJA CENA ",A50," pozīcija kopā bez PVN, EUR:")</f>
        <v>KOPĒJA CENA 2.3 pozīcija kopā bez PVN, EUR:</v>
      </c>
      <c r="C53" s="123">
        <f>C51*C52</f>
        <v>0</v>
      </c>
      <c r="D53" s="124"/>
      <c r="E53" s="124"/>
      <c r="F53" s="125"/>
    </row>
    <row r="54" spans="1:6" s="28" customFormat="1" x14ac:dyDescent="0.25">
      <c r="A54" s="4"/>
      <c r="B54" s="5" t="s">
        <v>7</v>
      </c>
      <c r="C54" s="112"/>
      <c r="D54" s="113"/>
      <c r="E54" s="113"/>
      <c r="F54" s="114"/>
    </row>
    <row r="55" spans="1:6" s="28" customFormat="1" x14ac:dyDescent="0.25">
      <c r="A55" s="4"/>
      <c r="B55" s="5" t="s">
        <v>8</v>
      </c>
      <c r="C55" s="112"/>
      <c r="D55" s="113"/>
      <c r="E55" s="113"/>
      <c r="F55" s="114"/>
    </row>
    <row r="56" spans="1:6" x14ac:dyDescent="0.25">
      <c r="A56" s="8" t="s">
        <v>292</v>
      </c>
      <c r="B56" s="117" t="s">
        <v>10</v>
      </c>
      <c r="C56" s="118"/>
      <c r="D56" s="118"/>
      <c r="E56" s="118"/>
      <c r="F56" s="119"/>
    </row>
    <row r="57" spans="1:6" x14ac:dyDescent="0.25">
      <c r="A57" s="9" t="s">
        <v>651</v>
      </c>
      <c r="B57" s="34" t="s">
        <v>592</v>
      </c>
      <c r="C57" s="110"/>
      <c r="D57" s="111"/>
      <c r="E57" s="110"/>
      <c r="F57" s="111"/>
    </row>
    <row r="58" spans="1:6" x14ac:dyDescent="0.25">
      <c r="A58" s="10" t="s">
        <v>294</v>
      </c>
      <c r="B58" s="120" t="s">
        <v>13</v>
      </c>
      <c r="C58" s="121"/>
      <c r="D58" s="121"/>
      <c r="E58" s="121"/>
      <c r="F58" s="122"/>
    </row>
    <row r="59" spans="1:6" x14ac:dyDescent="0.25">
      <c r="A59" s="9" t="s">
        <v>655</v>
      </c>
      <c r="B59" s="34" t="s">
        <v>41</v>
      </c>
      <c r="C59" s="110"/>
      <c r="D59" s="111"/>
      <c r="E59" s="110"/>
      <c r="F59" s="111"/>
    </row>
    <row r="60" spans="1:6" x14ac:dyDescent="0.25">
      <c r="A60" s="9" t="s">
        <v>295</v>
      </c>
      <c r="B60" s="34" t="s">
        <v>593</v>
      </c>
      <c r="C60" s="110"/>
      <c r="D60" s="111"/>
      <c r="E60" s="110"/>
      <c r="F60" s="111"/>
    </row>
    <row r="61" spans="1:6" x14ac:dyDescent="0.25">
      <c r="A61" s="9" t="s">
        <v>293</v>
      </c>
      <c r="B61" s="35" t="s">
        <v>594</v>
      </c>
      <c r="C61" s="110"/>
      <c r="D61" s="111"/>
      <c r="E61" s="110"/>
      <c r="F61" s="111"/>
    </row>
    <row r="63" spans="1:6" ht="36" customHeight="1" x14ac:dyDescent="0.25">
      <c r="A63" s="2" t="s">
        <v>296</v>
      </c>
      <c r="B63" s="3" t="s">
        <v>595</v>
      </c>
      <c r="C63" s="115" t="s">
        <v>4</v>
      </c>
      <c r="D63" s="116"/>
      <c r="E63" s="115" t="s">
        <v>5</v>
      </c>
      <c r="F63" s="116"/>
    </row>
    <row r="64" spans="1:6" x14ac:dyDescent="0.25">
      <c r="A64" s="4"/>
      <c r="B64" s="5" t="s">
        <v>71</v>
      </c>
      <c r="C64" s="112">
        <v>1</v>
      </c>
      <c r="D64" s="113"/>
      <c r="E64" s="113"/>
      <c r="F64" s="114"/>
    </row>
    <row r="65" spans="1:6" x14ac:dyDescent="0.25">
      <c r="A65" s="4"/>
      <c r="B65" s="5" t="s">
        <v>6</v>
      </c>
      <c r="C65" s="107"/>
      <c r="D65" s="108"/>
      <c r="E65" s="108"/>
      <c r="F65" s="109"/>
    </row>
    <row r="66" spans="1:6" s="28" customFormat="1" x14ac:dyDescent="0.25">
      <c r="A66" s="6"/>
      <c r="B66" s="7" t="str">
        <f>CONCATENATE("KOPĒJA CENA ",A63," pozīcija kopā bez PVN, EUR:")</f>
        <v>KOPĒJA CENA 2.4 pozīcija kopā bez PVN, EUR:</v>
      </c>
      <c r="C66" s="123">
        <f>C64*C65</f>
        <v>0</v>
      </c>
      <c r="D66" s="124"/>
      <c r="E66" s="124"/>
      <c r="F66" s="125"/>
    </row>
    <row r="67" spans="1:6" s="28" customFormat="1" x14ac:dyDescent="0.25">
      <c r="A67" s="4"/>
      <c r="B67" s="5" t="s">
        <v>7</v>
      </c>
      <c r="C67" s="112"/>
      <c r="D67" s="113"/>
      <c r="E67" s="113"/>
      <c r="F67" s="114"/>
    </row>
    <row r="68" spans="1:6" s="28" customFormat="1" x14ac:dyDescent="0.25">
      <c r="A68" s="4"/>
      <c r="B68" s="5" t="s">
        <v>8</v>
      </c>
      <c r="C68" s="112"/>
      <c r="D68" s="113"/>
      <c r="E68" s="113"/>
      <c r="F68" s="114"/>
    </row>
    <row r="69" spans="1:6" x14ac:dyDescent="0.25">
      <c r="A69" s="8" t="s">
        <v>297</v>
      </c>
      <c r="B69" s="117" t="s">
        <v>10</v>
      </c>
      <c r="C69" s="118"/>
      <c r="D69" s="118"/>
      <c r="E69" s="118"/>
      <c r="F69" s="119"/>
    </row>
    <row r="70" spans="1:6" x14ac:dyDescent="0.25">
      <c r="A70" s="9" t="s">
        <v>1072</v>
      </c>
      <c r="B70" s="34" t="s">
        <v>596</v>
      </c>
      <c r="C70" s="110"/>
      <c r="D70" s="111"/>
      <c r="E70" s="110"/>
      <c r="F70" s="111"/>
    </row>
    <row r="71" spans="1:6" x14ac:dyDescent="0.25">
      <c r="A71" s="10" t="s">
        <v>298</v>
      </c>
      <c r="B71" s="120" t="s">
        <v>13</v>
      </c>
      <c r="C71" s="121"/>
      <c r="D71" s="121"/>
      <c r="E71" s="121"/>
      <c r="F71" s="122"/>
    </row>
    <row r="72" spans="1:6" x14ac:dyDescent="0.25">
      <c r="A72" s="9" t="s">
        <v>1073</v>
      </c>
      <c r="B72" s="34" t="s">
        <v>41</v>
      </c>
      <c r="C72" s="110"/>
      <c r="D72" s="111"/>
      <c r="E72" s="110"/>
      <c r="F72" s="111"/>
    </row>
    <row r="73" spans="1:6" x14ac:dyDescent="0.25">
      <c r="A73" s="9" t="s">
        <v>299</v>
      </c>
      <c r="B73" s="34" t="s">
        <v>593</v>
      </c>
      <c r="C73" s="110"/>
      <c r="D73" s="111"/>
      <c r="E73" s="110"/>
      <c r="F73" s="111"/>
    </row>
    <row r="74" spans="1:6" x14ac:dyDescent="0.25">
      <c r="A74" s="9" t="s">
        <v>300</v>
      </c>
      <c r="B74" s="35" t="s">
        <v>597</v>
      </c>
      <c r="C74" s="110"/>
      <c r="D74" s="111"/>
      <c r="E74" s="110"/>
      <c r="F74" s="111"/>
    </row>
    <row r="76" spans="1:6" x14ac:dyDescent="0.25">
      <c r="B76" s="72" t="str">
        <f>B27</f>
        <v>KOPĒJA CENA 2.1 pozīcija kopā bez PVN, EUR:</v>
      </c>
      <c r="C76" s="106">
        <f>C27</f>
        <v>0</v>
      </c>
      <c r="D76" s="101"/>
    </row>
    <row r="77" spans="1:6" x14ac:dyDescent="0.25">
      <c r="B77" s="72" t="str">
        <f>B40</f>
        <v>KOPĒJA CENA 2.2 pozīcija kopā bez PVN, EUR:</v>
      </c>
      <c r="C77" s="106">
        <f>C40</f>
        <v>0</v>
      </c>
      <c r="D77" s="101"/>
    </row>
    <row r="78" spans="1:6" x14ac:dyDescent="0.25">
      <c r="B78" s="72" t="str">
        <f>B53</f>
        <v>KOPĒJA CENA 2.3 pozīcija kopā bez PVN, EUR:</v>
      </c>
      <c r="C78" s="106">
        <f>C53</f>
        <v>0</v>
      </c>
      <c r="D78" s="101"/>
    </row>
    <row r="79" spans="1:6" x14ac:dyDescent="0.25">
      <c r="B79" s="72" t="str">
        <f>B66</f>
        <v>KOPĒJA CENA 2.4 pozīcija kopā bez PVN, EUR:</v>
      </c>
      <c r="C79" s="106">
        <f>C66</f>
        <v>0</v>
      </c>
      <c r="D79" s="101"/>
    </row>
    <row r="80" spans="1:6" x14ac:dyDescent="0.25">
      <c r="B80" s="98" t="s">
        <v>1140</v>
      </c>
      <c r="C80" s="99">
        <f>SUM(C76:D79)</f>
        <v>0</v>
      </c>
      <c r="D80" s="100"/>
    </row>
    <row r="81" spans="1:4" x14ac:dyDescent="0.25">
      <c r="B81" s="98"/>
      <c r="C81" s="100"/>
      <c r="D81" s="100"/>
    </row>
    <row r="82" spans="1:4" x14ac:dyDescent="0.25">
      <c r="B82" s="73" t="s">
        <v>1133</v>
      </c>
      <c r="C82" s="101"/>
      <c r="D82" s="101"/>
    </row>
    <row r="83" spans="1:4" x14ac:dyDescent="0.25">
      <c r="B83" s="74" t="s">
        <v>1134</v>
      </c>
      <c r="C83" s="101"/>
      <c r="D83" s="101"/>
    </row>
    <row r="84" spans="1:4" x14ac:dyDescent="0.25">
      <c r="B84" s="75"/>
    </row>
    <row r="85" spans="1:4" x14ac:dyDescent="0.25">
      <c r="A85" s="102" t="s">
        <v>1135</v>
      </c>
      <c r="B85" s="102"/>
      <c r="C85" s="102"/>
      <c r="D85" s="102"/>
    </row>
    <row r="86" spans="1:4" x14ac:dyDescent="0.25">
      <c r="B86" s="76"/>
    </row>
    <row r="87" spans="1:4" x14ac:dyDescent="0.25">
      <c r="A87" s="103" t="s">
        <v>1136</v>
      </c>
      <c r="B87" s="103"/>
      <c r="C87" s="103"/>
      <c r="D87" s="103"/>
    </row>
    <row r="88" spans="1:4" x14ac:dyDescent="0.25">
      <c r="A88" s="104" t="s">
        <v>1137</v>
      </c>
      <c r="B88" s="104"/>
      <c r="C88" s="104"/>
      <c r="D88" s="104"/>
    </row>
    <row r="89" spans="1:4" x14ac:dyDescent="0.25">
      <c r="A89" s="105" t="s">
        <v>1138</v>
      </c>
      <c r="B89" s="105"/>
      <c r="C89" s="105"/>
      <c r="D89" s="105"/>
    </row>
  </sheetData>
  <mergeCells count="99">
    <mergeCell ref="E46:F46"/>
    <mergeCell ref="C37:D37"/>
    <mergeCell ref="E37:F37"/>
    <mergeCell ref="C38:F38"/>
    <mergeCell ref="C39:F39"/>
    <mergeCell ref="C73:D73"/>
    <mergeCell ref="E73:F73"/>
    <mergeCell ref="C74:D74"/>
    <mergeCell ref="E74:F74"/>
    <mergeCell ref="C34:D34"/>
    <mergeCell ref="E34:F34"/>
    <mergeCell ref="C35:D35"/>
    <mergeCell ref="B71:F71"/>
    <mergeCell ref="C72:D72"/>
    <mergeCell ref="E72:F72"/>
    <mergeCell ref="C67:F67"/>
    <mergeCell ref="C68:F68"/>
    <mergeCell ref="B69:F69"/>
    <mergeCell ref="C70:D70"/>
    <mergeCell ref="E70:F70"/>
    <mergeCell ref="C53:F53"/>
    <mergeCell ref="C52:F52"/>
    <mergeCell ref="B32:F32"/>
    <mergeCell ref="C33:D33"/>
    <mergeCell ref="E33:F33"/>
    <mergeCell ref="C26:F26"/>
    <mergeCell ref="C27:F27"/>
    <mergeCell ref="C28:F28"/>
    <mergeCell ref="C29:F29"/>
    <mergeCell ref="B30:F30"/>
    <mergeCell ref="C31:D31"/>
    <mergeCell ref="E31:F31"/>
    <mergeCell ref="E35:F35"/>
    <mergeCell ref="C47:D47"/>
    <mergeCell ref="E47:F47"/>
    <mergeCell ref="C48:D48"/>
    <mergeCell ref="E48:F48"/>
    <mergeCell ref="C65:F65"/>
    <mergeCell ref="C66:F66"/>
    <mergeCell ref="B58:F58"/>
    <mergeCell ref="C59:D59"/>
    <mergeCell ref="E59:F59"/>
    <mergeCell ref="C63:D63"/>
    <mergeCell ref="E63:F63"/>
    <mergeCell ref="C64:F64"/>
    <mergeCell ref="C60:D60"/>
    <mergeCell ref="E60:F60"/>
    <mergeCell ref="C61:D61"/>
    <mergeCell ref="E61:F61"/>
    <mergeCell ref="C54:F54"/>
    <mergeCell ref="C55:F55"/>
    <mergeCell ref="B56:F56"/>
    <mergeCell ref="C57:D57"/>
    <mergeCell ref="E57:F57"/>
    <mergeCell ref="B14:F14"/>
    <mergeCell ref="B15:F15"/>
    <mergeCell ref="C50:D50"/>
    <mergeCell ref="E50:F50"/>
    <mergeCell ref="C51:F51"/>
    <mergeCell ref="C40:F40"/>
    <mergeCell ref="C41:F41"/>
    <mergeCell ref="C42:F42"/>
    <mergeCell ref="B43:F43"/>
    <mergeCell ref="C44:D44"/>
    <mergeCell ref="E44:F44"/>
    <mergeCell ref="C24:D24"/>
    <mergeCell ref="E24:F24"/>
    <mergeCell ref="C25:F25"/>
    <mergeCell ref="B45:F45"/>
    <mergeCell ref="C46:D46"/>
    <mergeCell ref="C1:F1"/>
    <mergeCell ref="C3:F3"/>
    <mergeCell ref="C5:F5"/>
    <mergeCell ref="A7:F7"/>
    <mergeCell ref="B2:F2"/>
    <mergeCell ref="C76:D76"/>
    <mergeCell ref="C77:D77"/>
    <mergeCell ref="C78:D78"/>
    <mergeCell ref="C79:D79"/>
    <mergeCell ref="A8:F8"/>
    <mergeCell ref="B16:F16"/>
    <mergeCell ref="B17:F17"/>
    <mergeCell ref="B18:F18"/>
    <mergeCell ref="B22:F22"/>
    <mergeCell ref="B19:F19"/>
    <mergeCell ref="B20:F20"/>
    <mergeCell ref="B21:F21"/>
    <mergeCell ref="A9:F9"/>
    <mergeCell ref="A11:F11"/>
    <mergeCell ref="B12:F12"/>
    <mergeCell ref="B13:F13"/>
    <mergeCell ref="A85:D85"/>
    <mergeCell ref="A87:D87"/>
    <mergeCell ref="A88:D88"/>
    <mergeCell ref="A89:D89"/>
    <mergeCell ref="B80:B81"/>
    <mergeCell ref="C80:D81"/>
    <mergeCell ref="C82:D82"/>
    <mergeCell ref="C83:D83"/>
  </mergeCells>
  <pageMargins left="0.23622047244094491" right="0.23622047244094491"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9"/>
  <sheetViews>
    <sheetView zoomScaleNormal="100" workbookViewId="0">
      <selection activeCell="C3" sqref="C3:F3"/>
    </sheetView>
  </sheetViews>
  <sheetFormatPr defaultRowHeight="15" x14ac:dyDescent="0.25"/>
  <cols>
    <col min="1" max="1" width="8.5703125" customWidth="1"/>
    <col min="2" max="2" width="48.5703125" customWidth="1"/>
    <col min="3" max="3" width="11.5703125" customWidth="1"/>
    <col min="4" max="4" width="8.7109375" customWidth="1"/>
    <col min="5" max="6" width="10.5703125" customWidth="1"/>
  </cols>
  <sheetData>
    <row r="1" spans="1:8" x14ac:dyDescent="0.25">
      <c r="C1" s="136" t="s">
        <v>1441</v>
      </c>
      <c r="D1" s="136"/>
      <c r="E1" s="136"/>
      <c r="F1" s="136"/>
    </row>
    <row r="2" spans="1:8" x14ac:dyDescent="0.25">
      <c r="B2" s="143" t="s">
        <v>1235</v>
      </c>
      <c r="C2" s="143"/>
      <c r="D2" s="143"/>
      <c r="E2" s="143"/>
      <c r="F2" s="143"/>
      <c r="G2" s="22"/>
      <c r="H2" s="22"/>
    </row>
    <row r="3" spans="1:8" x14ac:dyDescent="0.25">
      <c r="C3" s="137" t="s">
        <v>1442</v>
      </c>
      <c r="D3" s="137"/>
      <c r="E3" s="137"/>
      <c r="F3" s="137"/>
    </row>
    <row r="4" spans="1:8" x14ac:dyDescent="0.25">
      <c r="B4" s="14"/>
      <c r="C4" s="26"/>
      <c r="D4" s="25"/>
      <c r="E4" s="17"/>
      <c r="F4" s="26"/>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1042</v>
      </c>
      <c r="B9" s="129"/>
      <c r="C9" s="129"/>
      <c r="D9" s="129"/>
      <c r="E9" s="129"/>
      <c r="F9" s="129"/>
    </row>
    <row r="10" spans="1:8" ht="15.75" x14ac:dyDescent="0.25">
      <c r="A10" s="18"/>
      <c r="B10" s="19"/>
      <c r="C10" s="19"/>
      <c r="D10" s="19"/>
      <c r="E10" s="19"/>
      <c r="F10" s="19"/>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8.5" customHeight="1" x14ac:dyDescent="0.25">
      <c r="A13" s="20" t="s">
        <v>17</v>
      </c>
      <c r="B13" s="131" t="s">
        <v>1435</v>
      </c>
      <c r="C13" s="131"/>
      <c r="D13" s="131"/>
      <c r="E13" s="131"/>
      <c r="F13" s="131"/>
    </row>
    <row r="14" spans="1:8" ht="42.75" customHeight="1" x14ac:dyDescent="0.25">
      <c r="A14" s="20" t="s">
        <v>18</v>
      </c>
      <c r="B14" s="131" t="s">
        <v>1438</v>
      </c>
      <c r="C14" s="131"/>
      <c r="D14" s="131"/>
      <c r="E14" s="131"/>
      <c r="F14" s="131"/>
    </row>
    <row r="15" spans="1:8" x14ac:dyDescent="0.25">
      <c r="A15" s="20" t="s">
        <v>19</v>
      </c>
      <c r="B15" s="139" t="s">
        <v>20</v>
      </c>
      <c r="C15" s="140"/>
      <c r="D15" s="140"/>
      <c r="E15" s="140"/>
      <c r="F15" s="140"/>
    </row>
    <row r="16" spans="1:8" ht="42"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x14ac:dyDescent="0.25">
      <c r="A19" s="20" t="s">
        <v>27</v>
      </c>
      <c r="B19" s="131" t="s">
        <v>32</v>
      </c>
      <c r="C19" s="131"/>
      <c r="D19" s="131"/>
      <c r="E19" s="131"/>
      <c r="F19" s="131"/>
    </row>
    <row r="20" spans="1:6" ht="45" customHeight="1" x14ac:dyDescent="0.25">
      <c r="A20" s="20" t="s">
        <v>28</v>
      </c>
      <c r="B20" s="131" t="s">
        <v>29</v>
      </c>
      <c r="C20" s="131"/>
      <c r="D20" s="131"/>
      <c r="E20" s="131"/>
      <c r="F20" s="131"/>
    </row>
    <row r="21" spans="1:6" ht="18.7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4" spans="1:6" ht="33.75" customHeight="1" x14ac:dyDescent="0.25">
      <c r="A24" s="2" t="s">
        <v>307</v>
      </c>
      <c r="B24" s="3" t="s">
        <v>315</v>
      </c>
      <c r="C24" s="115" t="s">
        <v>4</v>
      </c>
      <c r="D24" s="116"/>
      <c r="E24" s="115" t="s">
        <v>5</v>
      </c>
      <c r="F24" s="116"/>
    </row>
    <row r="25" spans="1:6" x14ac:dyDescent="0.25">
      <c r="A25" s="6"/>
      <c r="B25" s="7" t="str">
        <f>CONCATENATE("KOPĒJA CENA ",A24," pozīcija kopā bez PVN, EUR:")</f>
        <v>KOPĒJA CENA 3.1 pozīcija kopā bez PVN, EUR:</v>
      </c>
      <c r="C25" s="123">
        <f>SUM(C35*D35,C36*D36)</f>
        <v>0</v>
      </c>
      <c r="D25" s="124"/>
      <c r="E25" s="124"/>
      <c r="F25" s="125"/>
    </row>
    <row r="26" spans="1:6" x14ac:dyDescent="0.25">
      <c r="A26" s="4"/>
      <c r="B26" s="5" t="s">
        <v>7</v>
      </c>
      <c r="C26" s="112"/>
      <c r="D26" s="113"/>
      <c r="E26" s="113"/>
      <c r="F26" s="114"/>
    </row>
    <row r="27" spans="1:6" x14ac:dyDescent="0.25">
      <c r="A27" s="4"/>
      <c r="B27" s="5" t="s">
        <v>8</v>
      </c>
      <c r="C27" s="112"/>
      <c r="D27" s="113"/>
      <c r="E27" s="113"/>
      <c r="F27" s="114"/>
    </row>
    <row r="28" spans="1:6" x14ac:dyDescent="0.25">
      <c r="A28" s="8" t="s">
        <v>308</v>
      </c>
      <c r="B28" s="117" t="s">
        <v>10</v>
      </c>
      <c r="C28" s="118"/>
      <c r="D28" s="118"/>
      <c r="E28" s="118"/>
      <c r="F28" s="119"/>
    </row>
    <row r="29" spans="1:6" ht="30.75" customHeight="1" x14ac:dyDescent="0.25">
      <c r="A29" s="9" t="s">
        <v>659</v>
      </c>
      <c r="B29" s="34" t="s">
        <v>316</v>
      </c>
      <c r="C29" s="110"/>
      <c r="D29" s="111"/>
      <c r="E29" s="110"/>
      <c r="F29" s="111"/>
    </row>
    <row r="30" spans="1:6" x14ac:dyDescent="0.25">
      <c r="A30" s="10" t="s">
        <v>310</v>
      </c>
      <c r="B30" s="120" t="s">
        <v>13</v>
      </c>
      <c r="C30" s="121"/>
      <c r="D30" s="121"/>
      <c r="E30" s="121"/>
      <c r="F30" s="122"/>
    </row>
    <row r="31" spans="1:6" x14ac:dyDescent="0.25">
      <c r="A31" s="9" t="s">
        <v>658</v>
      </c>
      <c r="B31" s="34" t="s">
        <v>41</v>
      </c>
      <c r="C31" s="110"/>
      <c r="D31" s="111"/>
      <c r="E31" s="110"/>
      <c r="F31" s="111"/>
    </row>
    <row r="32" spans="1:6" x14ac:dyDescent="0.25">
      <c r="A32" s="9" t="s">
        <v>311</v>
      </c>
      <c r="B32" s="43" t="s">
        <v>719</v>
      </c>
      <c r="C32" s="110"/>
      <c r="D32" s="111"/>
      <c r="E32" s="110"/>
      <c r="F32" s="111"/>
    </row>
    <row r="33" spans="1:6" x14ac:dyDescent="0.25">
      <c r="A33" s="9" t="s">
        <v>312</v>
      </c>
      <c r="B33" s="43" t="s">
        <v>317</v>
      </c>
      <c r="C33" s="110"/>
      <c r="D33" s="111"/>
      <c r="E33" s="110"/>
      <c r="F33" s="111"/>
    </row>
    <row r="34" spans="1:6" ht="54" x14ac:dyDescent="0.25">
      <c r="A34" s="10" t="s">
        <v>313</v>
      </c>
      <c r="B34" s="29" t="s">
        <v>42</v>
      </c>
      <c r="C34" s="30" t="s">
        <v>43</v>
      </c>
      <c r="D34" s="30" t="s">
        <v>44</v>
      </c>
      <c r="E34" s="30" t="s">
        <v>4</v>
      </c>
      <c r="F34" s="30" t="s">
        <v>45</v>
      </c>
    </row>
    <row r="35" spans="1:6" ht="25.5" x14ac:dyDescent="0.25">
      <c r="A35" s="9" t="s">
        <v>309</v>
      </c>
      <c r="B35" s="34" t="s">
        <v>724</v>
      </c>
      <c r="C35" s="31">
        <v>2</v>
      </c>
      <c r="D35" s="31"/>
      <c r="E35" s="31"/>
      <c r="F35" s="32"/>
    </row>
    <row r="36" spans="1:6" ht="25.5" x14ac:dyDescent="0.25">
      <c r="A36" s="9" t="s">
        <v>314</v>
      </c>
      <c r="B36" s="34" t="s">
        <v>723</v>
      </c>
      <c r="C36" s="31">
        <v>2</v>
      </c>
      <c r="D36" s="31"/>
      <c r="E36" s="31"/>
      <c r="F36" s="32"/>
    </row>
    <row r="38" spans="1:6" ht="33.75" customHeight="1" x14ac:dyDescent="0.25">
      <c r="A38" s="2" t="s">
        <v>321</v>
      </c>
      <c r="B38" s="3" t="s">
        <v>318</v>
      </c>
      <c r="C38" s="115" t="s">
        <v>4</v>
      </c>
      <c r="D38" s="116"/>
      <c r="E38" s="115" t="s">
        <v>5</v>
      </c>
      <c r="F38" s="116"/>
    </row>
    <row r="39" spans="1:6" x14ac:dyDescent="0.25">
      <c r="A39" s="6"/>
      <c r="B39" s="7" t="str">
        <f>CONCATENATE("KOPĒJA CENA ",A38," pozīcija kopā bez PVN, EUR:")</f>
        <v>KOPĒJA CENA 3.2 pozīcija kopā bez PVN, EUR:</v>
      </c>
      <c r="C39" s="123">
        <f>SUM(C50*D50,C51*D51)</f>
        <v>0</v>
      </c>
      <c r="D39" s="124"/>
      <c r="E39" s="124"/>
      <c r="F39" s="125"/>
    </row>
    <row r="40" spans="1:6" x14ac:dyDescent="0.25">
      <c r="A40" s="4"/>
      <c r="B40" s="5" t="s">
        <v>7</v>
      </c>
      <c r="C40" s="112"/>
      <c r="D40" s="113"/>
      <c r="E40" s="113"/>
      <c r="F40" s="114"/>
    </row>
    <row r="41" spans="1:6" x14ac:dyDescent="0.25">
      <c r="A41" s="4"/>
      <c r="B41" s="5" t="s">
        <v>8</v>
      </c>
      <c r="C41" s="112"/>
      <c r="D41" s="113"/>
      <c r="E41" s="113"/>
      <c r="F41" s="114"/>
    </row>
    <row r="42" spans="1:6" x14ac:dyDescent="0.25">
      <c r="A42" s="8" t="s">
        <v>322</v>
      </c>
      <c r="B42" s="117" t="s">
        <v>10</v>
      </c>
      <c r="C42" s="118"/>
      <c r="D42" s="118"/>
      <c r="E42" s="118"/>
      <c r="F42" s="119"/>
    </row>
    <row r="43" spans="1:6" x14ac:dyDescent="0.25">
      <c r="A43" s="9" t="s">
        <v>660</v>
      </c>
      <c r="B43" s="34" t="s">
        <v>319</v>
      </c>
      <c r="C43" s="110"/>
      <c r="D43" s="111"/>
      <c r="E43" s="110"/>
      <c r="F43" s="111"/>
    </row>
    <row r="44" spans="1:6" x14ac:dyDescent="0.25">
      <c r="A44" s="10" t="s">
        <v>324</v>
      </c>
      <c r="B44" s="120" t="s">
        <v>13</v>
      </c>
      <c r="C44" s="121"/>
      <c r="D44" s="121"/>
      <c r="E44" s="121"/>
      <c r="F44" s="122"/>
    </row>
    <row r="45" spans="1:6" x14ac:dyDescent="0.25">
      <c r="A45" s="9" t="s">
        <v>661</v>
      </c>
      <c r="B45" s="34" t="s">
        <v>41</v>
      </c>
      <c r="C45" s="110"/>
      <c r="D45" s="111"/>
      <c r="E45" s="110"/>
      <c r="F45" s="111"/>
    </row>
    <row r="46" spans="1:6" x14ac:dyDescent="0.25">
      <c r="A46" s="9" t="s">
        <v>662</v>
      </c>
      <c r="B46" s="34" t="s">
        <v>320</v>
      </c>
      <c r="C46" s="110"/>
      <c r="D46" s="111"/>
      <c r="E46" s="110"/>
      <c r="F46" s="111"/>
    </row>
    <row r="47" spans="1:6" x14ac:dyDescent="0.25">
      <c r="A47" s="9" t="s">
        <v>663</v>
      </c>
      <c r="B47" s="34" t="s">
        <v>125</v>
      </c>
      <c r="C47" s="110"/>
      <c r="D47" s="111"/>
      <c r="E47" s="110"/>
      <c r="F47" s="111"/>
    </row>
    <row r="48" spans="1:6" x14ac:dyDescent="0.25">
      <c r="A48" s="9" t="s">
        <v>664</v>
      </c>
      <c r="B48" s="34" t="s">
        <v>1306</v>
      </c>
      <c r="C48" s="110"/>
      <c r="D48" s="111"/>
      <c r="E48" s="110"/>
      <c r="F48" s="111"/>
    </row>
    <row r="49" spans="1:7" ht="54" x14ac:dyDescent="0.25">
      <c r="A49" s="10" t="s">
        <v>325</v>
      </c>
      <c r="B49" s="29" t="s">
        <v>42</v>
      </c>
      <c r="C49" s="30" t="s">
        <v>43</v>
      </c>
      <c r="D49" s="30" t="s">
        <v>44</v>
      </c>
      <c r="E49" s="30" t="s">
        <v>4</v>
      </c>
      <c r="F49" s="30" t="s">
        <v>45</v>
      </c>
      <c r="G49" s="65"/>
    </row>
    <row r="50" spans="1:7" x14ac:dyDescent="0.25">
      <c r="A50" s="9" t="s">
        <v>665</v>
      </c>
      <c r="B50" s="34" t="s">
        <v>334</v>
      </c>
      <c r="C50" s="31">
        <v>5</v>
      </c>
      <c r="D50" s="31"/>
      <c r="E50" s="31"/>
      <c r="F50" s="32"/>
    </row>
    <row r="51" spans="1:7" x14ac:dyDescent="0.25">
      <c r="A51" s="9" t="s">
        <v>323</v>
      </c>
      <c r="B51" s="34" t="s">
        <v>335</v>
      </c>
      <c r="C51" s="31">
        <v>5</v>
      </c>
      <c r="D51" s="31"/>
      <c r="E51" s="31"/>
      <c r="F51" s="32"/>
    </row>
    <row r="53" spans="1:7" ht="33.75" customHeight="1" x14ac:dyDescent="0.25">
      <c r="A53" s="2" t="s">
        <v>338</v>
      </c>
      <c r="B53" s="3" t="s">
        <v>326</v>
      </c>
      <c r="C53" s="115" t="s">
        <v>4</v>
      </c>
      <c r="D53" s="116"/>
      <c r="E53" s="115" t="s">
        <v>5</v>
      </c>
      <c r="F53" s="116"/>
    </row>
    <row r="54" spans="1:7" x14ac:dyDescent="0.25">
      <c r="A54" s="6"/>
      <c r="B54" s="7" t="str">
        <f>CONCATENATE("KOPĒJA CENA ",A53," pozīcija kopā bez PVN, EUR:")</f>
        <v>KOPĒJA CENA 3.3 pozīcija kopā bez PVN, EUR:</v>
      </c>
      <c r="C54" s="123">
        <f>SUM(C64*D64,C65*D65)</f>
        <v>0</v>
      </c>
      <c r="D54" s="124"/>
      <c r="E54" s="124"/>
      <c r="F54" s="125"/>
    </row>
    <row r="55" spans="1:7" x14ac:dyDescent="0.25">
      <c r="A55" s="4"/>
      <c r="B55" s="5" t="s">
        <v>7</v>
      </c>
      <c r="C55" s="112"/>
      <c r="D55" s="113"/>
      <c r="E55" s="113"/>
      <c r="F55" s="114"/>
    </row>
    <row r="56" spans="1:7" x14ac:dyDescent="0.25">
      <c r="A56" s="4"/>
      <c r="B56" s="5" t="s">
        <v>8</v>
      </c>
      <c r="C56" s="112"/>
      <c r="D56" s="113"/>
      <c r="E56" s="113"/>
      <c r="F56" s="114"/>
    </row>
    <row r="57" spans="1:7" x14ac:dyDescent="0.25">
      <c r="A57" s="8" t="s">
        <v>339</v>
      </c>
      <c r="B57" s="117" t="s">
        <v>10</v>
      </c>
      <c r="C57" s="118"/>
      <c r="D57" s="118"/>
      <c r="E57" s="118"/>
      <c r="F57" s="119"/>
    </row>
    <row r="58" spans="1:7" x14ac:dyDescent="0.25">
      <c r="A58" s="9" t="s">
        <v>657</v>
      </c>
      <c r="B58" s="34" t="s">
        <v>120</v>
      </c>
      <c r="C58" s="110"/>
      <c r="D58" s="111"/>
      <c r="E58" s="110"/>
      <c r="F58" s="111"/>
    </row>
    <row r="59" spans="1:7" x14ac:dyDescent="0.25">
      <c r="A59" s="10" t="s">
        <v>340</v>
      </c>
      <c r="B59" s="120" t="s">
        <v>13</v>
      </c>
      <c r="C59" s="121"/>
      <c r="D59" s="121"/>
      <c r="E59" s="121"/>
      <c r="F59" s="122"/>
    </row>
    <row r="60" spans="1:7" x14ac:dyDescent="0.25">
      <c r="A60" s="9" t="s">
        <v>656</v>
      </c>
      <c r="B60" s="34" t="s">
        <v>122</v>
      </c>
      <c r="C60" s="110"/>
      <c r="D60" s="111"/>
      <c r="E60" s="110"/>
      <c r="F60" s="111"/>
    </row>
    <row r="61" spans="1:7" x14ac:dyDescent="0.25">
      <c r="A61" s="9" t="s">
        <v>341</v>
      </c>
      <c r="B61" s="43" t="s">
        <v>327</v>
      </c>
      <c r="C61" s="110"/>
      <c r="D61" s="111"/>
      <c r="E61" s="110"/>
      <c r="F61" s="111"/>
    </row>
    <row r="62" spans="1:7" x14ac:dyDescent="0.25">
      <c r="A62" s="9" t="s">
        <v>721</v>
      </c>
      <c r="B62" s="44" t="s">
        <v>720</v>
      </c>
      <c r="C62" s="110"/>
      <c r="D62" s="111"/>
      <c r="E62" s="110"/>
      <c r="F62" s="111"/>
    </row>
    <row r="63" spans="1:7" ht="54" x14ac:dyDescent="0.25">
      <c r="A63" s="10" t="s">
        <v>342</v>
      </c>
      <c r="B63" s="29" t="s">
        <v>42</v>
      </c>
      <c r="C63" s="30" t="s">
        <v>43</v>
      </c>
      <c r="D63" s="30" t="s">
        <v>44</v>
      </c>
      <c r="E63" s="30" t="s">
        <v>4</v>
      </c>
      <c r="F63" s="30" t="s">
        <v>45</v>
      </c>
    </row>
    <row r="64" spans="1:7" ht="25.5" x14ac:dyDescent="0.25">
      <c r="A64" s="9" t="s">
        <v>666</v>
      </c>
      <c r="B64" s="34" t="s">
        <v>328</v>
      </c>
      <c r="C64" s="31">
        <v>2</v>
      </c>
      <c r="D64" s="31"/>
      <c r="E64" s="31"/>
      <c r="F64" s="32"/>
    </row>
    <row r="65" spans="1:6" ht="25.5" x14ac:dyDescent="0.25">
      <c r="A65" s="9" t="s">
        <v>343</v>
      </c>
      <c r="B65" s="34" t="s">
        <v>329</v>
      </c>
      <c r="C65" s="31">
        <v>3</v>
      </c>
      <c r="D65" s="31"/>
      <c r="E65" s="31"/>
      <c r="F65" s="32"/>
    </row>
    <row r="67" spans="1:6" ht="33.75" customHeight="1" x14ac:dyDescent="0.25">
      <c r="A67" s="2" t="s">
        <v>351</v>
      </c>
      <c r="B67" s="3" t="s">
        <v>337</v>
      </c>
      <c r="C67" s="115" t="s">
        <v>4</v>
      </c>
      <c r="D67" s="116"/>
      <c r="E67" s="115" t="s">
        <v>5</v>
      </c>
      <c r="F67" s="116"/>
    </row>
    <row r="68" spans="1:6" x14ac:dyDescent="0.25">
      <c r="A68" s="6"/>
      <c r="B68" s="7" t="str">
        <f>CONCATENATE("KOPĒJA CENA ",A67," pozīcija kopā bez PVN, EUR:")</f>
        <v>KOPĒJA CENA 3.4 pozīcija kopā bez PVN, EUR:</v>
      </c>
      <c r="C68" s="123">
        <f>SUM(C78*D78,C79*D79,C80*D80,C81*D81)</f>
        <v>0</v>
      </c>
      <c r="D68" s="124"/>
      <c r="E68" s="124"/>
      <c r="F68" s="125"/>
    </row>
    <row r="69" spans="1:6" x14ac:dyDescent="0.25">
      <c r="A69" s="4"/>
      <c r="B69" s="5" t="s">
        <v>7</v>
      </c>
      <c r="C69" s="112"/>
      <c r="D69" s="113"/>
      <c r="E69" s="113"/>
      <c r="F69" s="114"/>
    </row>
    <row r="70" spans="1:6" x14ac:dyDescent="0.25">
      <c r="A70" s="4"/>
      <c r="B70" s="5" t="s">
        <v>8</v>
      </c>
      <c r="C70" s="112"/>
      <c r="D70" s="113"/>
      <c r="E70" s="113"/>
      <c r="F70" s="114"/>
    </row>
    <row r="71" spans="1:6" x14ac:dyDescent="0.25">
      <c r="A71" s="8" t="s">
        <v>352</v>
      </c>
      <c r="B71" s="117" t="s">
        <v>10</v>
      </c>
      <c r="C71" s="118"/>
      <c r="D71" s="118"/>
      <c r="E71" s="118"/>
      <c r="F71" s="119"/>
    </row>
    <row r="72" spans="1:6" ht="25.5" x14ac:dyDescent="0.25">
      <c r="A72" s="9" t="s">
        <v>667</v>
      </c>
      <c r="B72" s="34" t="s">
        <v>344</v>
      </c>
      <c r="C72" s="110"/>
      <c r="D72" s="111"/>
      <c r="E72" s="110"/>
      <c r="F72" s="111"/>
    </row>
    <row r="73" spans="1:6" x14ac:dyDescent="0.25">
      <c r="A73" s="10" t="s">
        <v>354</v>
      </c>
      <c r="B73" s="120" t="s">
        <v>13</v>
      </c>
      <c r="C73" s="121"/>
      <c r="D73" s="121"/>
      <c r="E73" s="121"/>
      <c r="F73" s="122"/>
    </row>
    <row r="74" spans="1:6" x14ac:dyDescent="0.25">
      <c r="A74" s="9" t="s">
        <v>668</v>
      </c>
      <c r="B74" s="34" t="s">
        <v>345</v>
      </c>
      <c r="C74" s="110"/>
      <c r="D74" s="111"/>
      <c r="E74" s="110"/>
      <c r="F74" s="111"/>
    </row>
    <row r="75" spans="1:6" x14ac:dyDescent="0.25">
      <c r="A75" s="9" t="s">
        <v>355</v>
      </c>
      <c r="B75" s="34" t="s">
        <v>346</v>
      </c>
      <c r="C75" s="110"/>
      <c r="D75" s="111"/>
      <c r="E75" s="110"/>
      <c r="F75" s="111"/>
    </row>
    <row r="76" spans="1:6" x14ac:dyDescent="0.25">
      <c r="A76" s="9" t="s">
        <v>356</v>
      </c>
      <c r="B76" s="44" t="s">
        <v>720</v>
      </c>
      <c r="C76" s="110"/>
      <c r="D76" s="111"/>
      <c r="E76" s="110"/>
      <c r="F76" s="111"/>
    </row>
    <row r="77" spans="1:6" ht="54" x14ac:dyDescent="0.25">
      <c r="A77" s="10" t="s">
        <v>357</v>
      </c>
      <c r="B77" s="29" t="s">
        <v>42</v>
      </c>
      <c r="C77" s="30" t="s">
        <v>43</v>
      </c>
      <c r="D77" s="30" t="s">
        <v>44</v>
      </c>
      <c r="E77" s="30" t="s">
        <v>4</v>
      </c>
      <c r="F77" s="30" t="s">
        <v>45</v>
      </c>
    </row>
    <row r="78" spans="1:6" ht="25.5" x14ac:dyDescent="0.25">
      <c r="A78" s="9" t="s">
        <v>669</v>
      </c>
      <c r="B78" s="34" t="s">
        <v>347</v>
      </c>
      <c r="C78" s="31">
        <v>2</v>
      </c>
      <c r="D78" s="31"/>
      <c r="E78" s="31"/>
      <c r="F78" s="32"/>
    </row>
    <row r="79" spans="1:6" ht="25.5" x14ac:dyDescent="0.25">
      <c r="A79" s="9" t="s">
        <v>358</v>
      </c>
      <c r="B79" s="34" t="s">
        <v>348</v>
      </c>
      <c r="C79" s="31">
        <v>2</v>
      </c>
      <c r="D79" s="31"/>
      <c r="E79" s="31"/>
      <c r="F79" s="32"/>
    </row>
    <row r="80" spans="1:6" ht="25.5" x14ac:dyDescent="0.25">
      <c r="A80" s="9" t="s">
        <v>359</v>
      </c>
      <c r="B80" s="34" t="s">
        <v>349</v>
      </c>
      <c r="C80" s="31">
        <v>2</v>
      </c>
      <c r="D80" s="31"/>
      <c r="E80" s="31"/>
      <c r="F80" s="32"/>
    </row>
    <row r="81" spans="1:6" ht="25.5" x14ac:dyDescent="0.25">
      <c r="A81" s="9" t="s">
        <v>353</v>
      </c>
      <c r="B81" s="34" t="s">
        <v>350</v>
      </c>
      <c r="C81" s="31">
        <v>2</v>
      </c>
      <c r="D81" s="31"/>
      <c r="E81" s="31"/>
      <c r="F81" s="32"/>
    </row>
    <row r="83" spans="1:6" ht="33.75" customHeight="1" x14ac:dyDescent="0.25">
      <c r="A83" s="2" t="s">
        <v>367</v>
      </c>
      <c r="B83" s="3" t="s">
        <v>722</v>
      </c>
      <c r="C83" s="115" t="s">
        <v>4</v>
      </c>
      <c r="D83" s="116"/>
      <c r="E83" s="115" t="s">
        <v>5</v>
      </c>
      <c r="F83" s="116"/>
    </row>
    <row r="84" spans="1:6" x14ac:dyDescent="0.25">
      <c r="A84" s="4"/>
      <c r="B84" s="5" t="s">
        <v>1307</v>
      </c>
      <c r="C84" s="112">
        <v>100</v>
      </c>
      <c r="D84" s="113"/>
      <c r="E84" s="113"/>
      <c r="F84" s="114"/>
    </row>
    <row r="85" spans="1:6" x14ac:dyDescent="0.25">
      <c r="A85" s="4"/>
      <c r="B85" s="5" t="s">
        <v>6</v>
      </c>
      <c r="C85" s="107"/>
      <c r="D85" s="108"/>
      <c r="E85" s="108"/>
      <c r="F85" s="109"/>
    </row>
    <row r="86" spans="1:6" x14ac:dyDescent="0.25">
      <c r="A86" s="6"/>
      <c r="B86" s="7" t="str">
        <f>CONCATENATE("KOPĒJA CENA ",A83," pozīcija kopā bez PVN, EUR:")</f>
        <v>KOPĒJA CENA 3.5 pozīcija kopā bez PVN, EUR:</v>
      </c>
      <c r="C86" s="123">
        <f>C84*C85</f>
        <v>0</v>
      </c>
      <c r="D86" s="124"/>
      <c r="E86" s="124"/>
      <c r="F86" s="125"/>
    </row>
    <row r="87" spans="1:6" x14ac:dyDescent="0.25">
      <c r="A87" s="4"/>
      <c r="B87" s="5" t="s">
        <v>7</v>
      </c>
      <c r="C87" s="112"/>
      <c r="D87" s="113"/>
      <c r="E87" s="113"/>
      <c r="F87" s="114"/>
    </row>
    <row r="88" spans="1:6" x14ac:dyDescent="0.25">
      <c r="A88" s="4"/>
      <c r="B88" s="5" t="s">
        <v>8</v>
      </c>
      <c r="C88" s="112"/>
      <c r="D88" s="113"/>
      <c r="E88" s="113"/>
      <c r="F88" s="114"/>
    </row>
    <row r="89" spans="1:6" x14ac:dyDescent="0.25">
      <c r="A89" s="8" t="s">
        <v>368</v>
      </c>
      <c r="B89" s="117" t="s">
        <v>10</v>
      </c>
      <c r="C89" s="118"/>
      <c r="D89" s="118"/>
      <c r="E89" s="118"/>
      <c r="F89" s="119"/>
    </row>
    <row r="90" spans="1:6" x14ac:dyDescent="0.25">
      <c r="A90" s="9" t="s">
        <v>670</v>
      </c>
      <c r="B90" s="34" t="s">
        <v>360</v>
      </c>
      <c r="C90" s="110"/>
      <c r="D90" s="111"/>
      <c r="E90" s="110"/>
      <c r="F90" s="111"/>
    </row>
    <row r="91" spans="1:6" x14ac:dyDescent="0.25">
      <c r="A91" s="10" t="s">
        <v>369</v>
      </c>
      <c r="B91" s="120" t="s">
        <v>13</v>
      </c>
      <c r="C91" s="121"/>
      <c r="D91" s="121"/>
      <c r="E91" s="121"/>
      <c r="F91" s="122"/>
    </row>
    <row r="92" spans="1:6" x14ac:dyDescent="0.25">
      <c r="A92" s="9" t="s">
        <v>671</v>
      </c>
      <c r="B92" s="34" t="s">
        <v>674</v>
      </c>
      <c r="C92" s="110"/>
      <c r="D92" s="111"/>
      <c r="E92" s="110"/>
      <c r="F92" s="111"/>
    </row>
    <row r="93" spans="1:6" x14ac:dyDescent="0.25">
      <c r="A93" s="9" t="s">
        <v>672</v>
      </c>
      <c r="B93" s="34" t="s">
        <v>361</v>
      </c>
      <c r="C93" s="110"/>
      <c r="D93" s="111"/>
      <c r="E93" s="110"/>
      <c r="F93" s="111"/>
    </row>
    <row r="94" spans="1:6" x14ac:dyDescent="0.25">
      <c r="A94" s="9" t="s">
        <v>673</v>
      </c>
      <c r="B94" s="35" t="s">
        <v>1287</v>
      </c>
      <c r="C94" s="110"/>
      <c r="D94" s="111"/>
      <c r="E94" s="110"/>
      <c r="F94" s="111"/>
    </row>
    <row r="95" spans="1:6" x14ac:dyDescent="0.25">
      <c r="A95" s="9" t="s">
        <v>1308</v>
      </c>
      <c r="B95" s="35" t="s">
        <v>362</v>
      </c>
      <c r="C95" s="110"/>
      <c r="D95" s="111"/>
      <c r="E95" s="110"/>
      <c r="F95" s="111"/>
    </row>
    <row r="97" spans="1:6" ht="33.75" customHeight="1" x14ac:dyDescent="0.25">
      <c r="A97" s="2" t="s">
        <v>370</v>
      </c>
      <c r="B97" s="3" t="s">
        <v>363</v>
      </c>
      <c r="C97" s="115" t="s">
        <v>4</v>
      </c>
      <c r="D97" s="116"/>
      <c r="E97" s="115" t="s">
        <v>5</v>
      </c>
      <c r="F97" s="116"/>
    </row>
    <row r="98" spans="1:6" x14ac:dyDescent="0.25">
      <c r="A98" s="6"/>
      <c r="B98" s="7" t="str">
        <f>CONCATENATE("KOPĒJA CENA ",A97," pozīcija kopā bez PVN, EUR:")</f>
        <v>KOPĒJA CENA 3.6 pozīcija kopā bez PVN, EUR:</v>
      </c>
      <c r="C98" s="123">
        <f>SUM(C107*D107,C108*D108)</f>
        <v>0</v>
      </c>
      <c r="D98" s="124"/>
      <c r="E98" s="124"/>
      <c r="F98" s="125"/>
    </row>
    <row r="99" spans="1:6" x14ac:dyDescent="0.25">
      <c r="A99" s="4"/>
      <c r="B99" s="5" t="s">
        <v>7</v>
      </c>
      <c r="C99" s="112"/>
      <c r="D99" s="113"/>
      <c r="E99" s="113"/>
      <c r="F99" s="114"/>
    </row>
    <row r="100" spans="1:6" x14ac:dyDescent="0.25">
      <c r="A100" s="4"/>
      <c r="B100" s="5" t="s">
        <v>8</v>
      </c>
      <c r="C100" s="112"/>
      <c r="D100" s="113"/>
      <c r="E100" s="113"/>
      <c r="F100" s="114"/>
    </row>
    <row r="101" spans="1:6" x14ac:dyDescent="0.25">
      <c r="A101" s="8" t="s">
        <v>371</v>
      </c>
      <c r="B101" s="117" t="s">
        <v>10</v>
      </c>
      <c r="C101" s="118"/>
      <c r="D101" s="118"/>
      <c r="E101" s="118"/>
      <c r="F101" s="119"/>
    </row>
    <row r="102" spans="1:6" x14ac:dyDescent="0.25">
      <c r="A102" s="9" t="s">
        <v>677</v>
      </c>
      <c r="B102" s="34" t="s">
        <v>143</v>
      </c>
      <c r="C102" s="110"/>
      <c r="D102" s="111"/>
      <c r="E102" s="110"/>
      <c r="F102" s="111"/>
    </row>
    <row r="103" spans="1:6" x14ac:dyDescent="0.25">
      <c r="A103" s="10" t="s">
        <v>372</v>
      </c>
      <c r="B103" s="120" t="s">
        <v>13</v>
      </c>
      <c r="C103" s="121"/>
      <c r="D103" s="121"/>
      <c r="E103" s="121"/>
      <c r="F103" s="122"/>
    </row>
    <row r="104" spans="1:6" x14ac:dyDescent="0.25">
      <c r="A104" s="9" t="s">
        <v>675</v>
      </c>
      <c r="B104" s="34" t="s">
        <v>174</v>
      </c>
      <c r="C104" s="110"/>
      <c r="D104" s="111"/>
      <c r="E104" s="110"/>
      <c r="F104" s="111"/>
    </row>
    <row r="105" spans="1:6" x14ac:dyDescent="0.25">
      <c r="A105" s="9" t="s">
        <v>373</v>
      </c>
      <c r="B105" s="34" t="s">
        <v>364</v>
      </c>
      <c r="C105" s="11"/>
      <c r="D105" s="12"/>
      <c r="E105" s="11"/>
      <c r="F105" s="12"/>
    </row>
    <row r="106" spans="1:6" ht="54" x14ac:dyDescent="0.25">
      <c r="A106" s="10" t="s">
        <v>374</v>
      </c>
      <c r="B106" s="29" t="s">
        <v>42</v>
      </c>
      <c r="C106" s="30" t="s">
        <v>43</v>
      </c>
      <c r="D106" s="30" t="s">
        <v>44</v>
      </c>
      <c r="E106" s="30" t="s">
        <v>4</v>
      </c>
      <c r="F106" s="30" t="s">
        <v>45</v>
      </c>
    </row>
    <row r="107" spans="1:6" ht="38.25" x14ac:dyDescent="0.25">
      <c r="A107" s="9" t="s">
        <v>676</v>
      </c>
      <c r="B107" s="34" t="s">
        <v>366</v>
      </c>
      <c r="C107" s="31">
        <v>2</v>
      </c>
      <c r="D107" s="31"/>
      <c r="E107" s="31"/>
      <c r="F107" s="32"/>
    </row>
    <row r="108" spans="1:6" ht="25.5" x14ac:dyDescent="0.25">
      <c r="A108" s="9" t="s">
        <v>375</v>
      </c>
      <c r="B108" s="34" t="s">
        <v>365</v>
      </c>
      <c r="C108" s="31">
        <v>2</v>
      </c>
      <c r="D108" s="31"/>
      <c r="E108" s="31"/>
      <c r="F108" s="32"/>
    </row>
    <row r="110" spans="1:6" ht="33.75" customHeight="1" x14ac:dyDescent="0.25">
      <c r="A110" s="2" t="s">
        <v>392</v>
      </c>
      <c r="B110" s="3" t="s">
        <v>376</v>
      </c>
      <c r="C110" s="115" t="s">
        <v>4</v>
      </c>
      <c r="D110" s="116"/>
      <c r="E110" s="115" t="s">
        <v>5</v>
      </c>
      <c r="F110" s="116"/>
    </row>
    <row r="111" spans="1:6" x14ac:dyDescent="0.25">
      <c r="A111" s="6"/>
      <c r="B111" s="7" t="str">
        <f>CONCATENATE("KOPĒJA CENA ",A110," pozīcija kopā bez PVN, EUR:")</f>
        <v>KOPĒJA CENA 3.7 pozīcija kopā bez PVN, EUR:</v>
      </c>
      <c r="C111" s="123">
        <f>SUM(C124*D124,C125*D125,C126*D126,C127*D127,C128*D128,C129*D129)</f>
        <v>0</v>
      </c>
      <c r="D111" s="124"/>
      <c r="E111" s="124"/>
      <c r="F111" s="125"/>
    </row>
    <row r="112" spans="1:6" x14ac:dyDescent="0.25">
      <c r="A112" s="4"/>
      <c r="B112" s="5" t="s">
        <v>7</v>
      </c>
      <c r="C112" s="112"/>
      <c r="D112" s="113"/>
      <c r="E112" s="113"/>
      <c r="F112" s="114"/>
    </row>
    <row r="113" spans="1:6" x14ac:dyDescent="0.25">
      <c r="A113" s="4"/>
      <c r="B113" s="5" t="s">
        <v>8</v>
      </c>
      <c r="C113" s="112"/>
      <c r="D113" s="113"/>
      <c r="E113" s="113"/>
      <c r="F113" s="114"/>
    </row>
    <row r="114" spans="1:6" x14ac:dyDescent="0.25">
      <c r="A114" s="8" t="s">
        <v>393</v>
      </c>
      <c r="B114" s="117" t="s">
        <v>10</v>
      </c>
      <c r="C114" s="118"/>
      <c r="D114" s="118"/>
      <c r="E114" s="118"/>
      <c r="F114" s="119"/>
    </row>
    <row r="115" spans="1:6" x14ac:dyDescent="0.25">
      <c r="A115" s="9" t="s">
        <v>678</v>
      </c>
      <c r="B115" s="34" t="s">
        <v>143</v>
      </c>
      <c r="C115" s="110"/>
      <c r="D115" s="111"/>
      <c r="E115" s="110"/>
      <c r="F115" s="111"/>
    </row>
    <row r="116" spans="1:6" x14ac:dyDescent="0.25">
      <c r="A116" s="10" t="s">
        <v>394</v>
      </c>
      <c r="B116" s="120" t="s">
        <v>13</v>
      </c>
      <c r="C116" s="121"/>
      <c r="D116" s="121"/>
      <c r="E116" s="121"/>
      <c r="F116" s="122"/>
    </row>
    <row r="117" spans="1:6" x14ac:dyDescent="0.25">
      <c r="A117" s="9" t="s">
        <v>679</v>
      </c>
      <c r="B117" s="34" t="s">
        <v>145</v>
      </c>
      <c r="C117" s="110"/>
      <c r="D117" s="111"/>
      <c r="E117" s="110"/>
      <c r="F117" s="111"/>
    </row>
    <row r="118" spans="1:6" ht="25.5" x14ac:dyDescent="0.25">
      <c r="A118" s="9" t="s">
        <v>680</v>
      </c>
      <c r="B118" s="34" t="s">
        <v>377</v>
      </c>
      <c r="C118" s="110"/>
      <c r="D118" s="111"/>
      <c r="E118" s="110"/>
      <c r="F118" s="111"/>
    </row>
    <row r="119" spans="1:6" ht="25.5" x14ac:dyDescent="0.25">
      <c r="A119" s="9" t="s">
        <v>681</v>
      </c>
      <c r="B119" s="34" t="s">
        <v>175</v>
      </c>
      <c r="C119" s="110"/>
      <c r="D119" s="111"/>
      <c r="E119" s="110"/>
      <c r="F119" s="111"/>
    </row>
    <row r="120" spans="1:6" x14ac:dyDescent="0.25">
      <c r="A120" s="9" t="s">
        <v>682</v>
      </c>
      <c r="B120" s="34" t="s">
        <v>51</v>
      </c>
      <c r="C120" s="110"/>
      <c r="D120" s="111"/>
      <c r="E120" s="110"/>
      <c r="F120" s="111"/>
    </row>
    <row r="121" spans="1:6" x14ac:dyDescent="0.25">
      <c r="A121" s="9" t="s">
        <v>683</v>
      </c>
      <c r="B121" s="34" t="s">
        <v>176</v>
      </c>
      <c r="C121" s="110"/>
      <c r="D121" s="111"/>
      <c r="E121" s="110"/>
      <c r="F121" s="111"/>
    </row>
    <row r="122" spans="1:6" x14ac:dyDescent="0.25">
      <c r="A122" s="9" t="s">
        <v>1309</v>
      </c>
      <c r="B122" s="35" t="s">
        <v>1297</v>
      </c>
      <c r="C122" s="89"/>
      <c r="D122" s="90"/>
      <c r="E122" s="89"/>
      <c r="F122" s="90"/>
    </row>
    <row r="123" spans="1:6" ht="54" x14ac:dyDescent="0.25">
      <c r="A123" s="10" t="s">
        <v>399</v>
      </c>
      <c r="B123" s="29" t="s">
        <v>42</v>
      </c>
      <c r="C123" s="30" t="s">
        <v>43</v>
      </c>
      <c r="D123" s="30" t="s">
        <v>44</v>
      </c>
      <c r="E123" s="30" t="s">
        <v>4</v>
      </c>
      <c r="F123" s="30" t="s">
        <v>45</v>
      </c>
    </row>
    <row r="124" spans="1:6" x14ac:dyDescent="0.25">
      <c r="A124" s="9" t="s">
        <v>684</v>
      </c>
      <c r="B124" s="38" t="s">
        <v>378</v>
      </c>
      <c r="C124" s="31">
        <v>2</v>
      </c>
      <c r="D124" s="31"/>
      <c r="E124" s="31"/>
      <c r="F124" s="32"/>
    </row>
    <row r="125" spans="1:6" x14ac:dyDescent="0.25">
      <c r="A125" s="9" t="s">
        <v>395</v>
      </c>
      <c r="B125" s="38" t="s">
        <v>379</v>
      </c>
      <c r="C125" s="31">
        <v>2</v>
      </c>
      <c r="D125" s="31"/>
      <c r="E125" s="31"/>
      <c r="F125" s="32"/>
    </row>
    <row r="126" spans="1:6" x14ac:dyDescent="0.25">
      <c r="A126" s="9" t="s">
        <v>396</v>
      </c>
      <c r="B126" s="38" t="s">
        <v>380</v>
      </c>
      <c r="C126" s="31">
        <v>2</v>
      </c>
      <c r="D126" s="31"/>
      <c r="E126" s="31"/>
      <c r="F126" s="32"/>
    </row>
    <row r="127" spans="1:6" x14ac:dyDescent="0.25">
      <c r="A127" s="9" t="s">
        <v>397</v>
      </c>
      <c r="B127" s="38" t="s">
        <v>381</v>
      </c>
      <c r="C127" s="31">
        <v>5</v>
      </c>
      <c r="D127" s="31"/>
      <c r="E127" s="31"/>
      <c r="F127" s="32"/>
    </row>
    <row r="128" spans="1:6" x14ac:dyDescent="0.25">
      <c r="A128" s="9" t="s">
        <v>398</v>
      </c>
      <c r="B128" s="38" t="s">
        <v>382</v>
      </c>
      <c r="C128" s="31">
        <v>5</v>
      </c>
      <c r="D128" s="31"/>
      <c r="E128" s="31"/>
      <c r="F128" s="32"/>
    </row>
    <row r="129" spans="1:6" x14ac:dyDescent="0.25">
      <c r="A129" s="9" t="s">
        <v>400</v>
      </c>
      <c r="B129" s="38" t="s">
        <v>383</v>
      </c>
      <c r="C129" s="31">
        <v>2</v>
      </c>
      <c r="D129" s="31"/>
      <c r="E129" s="31"/>
      <c r="F129" s="32"/>
    </row>
    <row r="131" spans="1:6" ht="33.75" customHeight="1" x14ac:dyDescent="0.25">
      <c r="A131" s="2" t="s">
        <v>401</v>
      </c>
      <c r="B131" s="3" t="s">
        <v>384</v>
      </c>
      <c r="C131" s="115" t="s">
        <v>4</v>
      </c>
      <c r="D131" s="116"/>
      <c r="E131" s="115" t="s">
        <v>5</v>
      </c>
      <c r="F131" s="116"/>
    </row>
    <row r="132" spans="1:6" x14ac:dyDescent="0.25">
      <c r="A132" s="6"/>
      <c r="B132" s="7" t="str">
        <f>CONCATENATE("KOPĒJA CENA ",A131," pozīcija kopā bez PVN, EUR:")</f>
        <v>KOPĒJA CENA 3.8 pozīcija kopā bez PVN, EUR:</v>
      </c>
      <c r="C132" s="123">
        <f>SUM(C145*D145,C146*D146,C147*D147,C148*D148,C149*D149)</f>
        <v>0</v>
      </c>
      <c r="D132" s="124"/>
      <c r="E132" s="124"/>
      <c r="F132" s="125"/>
    </row>
    <row r="133" spans="1:6" x14ac:dyDescent="0.25">
      <c r="A133" s="4"/>
      <c r="B133" s="5" t="s">
        <v>7</v>
      </c>
      <c r="C133" s="112"/>
      <c r="D133" s="113"/>
      <c r="E133" s="113"/>
      <c r="F133" s="114"/>
    </row>
    <row r="134" spans="1:6" x14ac:dyDescent="0.25">
      <c r="A134" s="4"/>
      <c r="B134" s="5" t="s">
        <v>8</v>
      </c>
      <c r="C134" s="112"/>
      <c r="D134" s="113"/>
      <c r="E134" s="113"/>
      <c r="F134" s="114"/>
    </row>
    <row r="135" spans="1:6" x14ac:dyDescent="0.25">
      <c r="A135" s="8" t="s">
        <v>402</v>
      </c>
      <c r="B135" s="117" t="s">
        <v>10</v>
      </c>
      <c r="C135" s="118"/>
      <c r="D135" s="118"/>
      <c r="E135" s="118"/>
      <c r="F135" s="119"/>
    </row>
    <row r="136" spans="1:6" x14ac:dyDescent="0.25">
      <c r="A136" s="9" t="s">
        <v>685</v>
      </c>
      <c r="B136" s="34" t="s">
        <v>143</v>
      </c>
      <c r="C136" s="110"/>
      <c r="D136" s="111"/>
      <c r="E136" s="110"/>
      <c r="F136" s="111"/>
    </row>
    <row r="137" spans="1:6" x14ac:dyDescent="0.25">
      <c r="A137" s="10" t="s">
        <v>403</v>
      </c>
      <c r="B137" s="120" t="s">
        <v>13</v>
      </c>
      <c r="C137" s="121"/>
      <c r="D137" s="121"/>
      <c r="E137" s="121"/>
      <c r="F137" s="122"/>
    </row>
    <row r="138" spans="1:6" x14ac:dyDescent="0.25">
      <c r="A138" s="9" t="s">
        <v>686</v>
      </c>
      <c r="B138" s="34" t="s">
        <v>385</v>
      </c>
      <c r="C138" s="110"/>
      <c r="D138" s="111"/>
      <c r="E138" s="110"/>
      <c r="F138" s="111"/>
    </row>
    <row r="139" spans="1:6" x14ac:dyDescent="0.25">
      <c r="A139" s="9" t="s">
        <v>404</v>
      </c>
      <c r="B139" s="34" t="s">
        <v>1310</v>
      </c>
      <c r="C139" s="110"/>
      <c r="D139" s="111"/>
      <c r="E139" s="110"/>
      <c r="F139" s="111"/>
    </row>
    <row r="140" spans="1:6" ht="25.5" x14ac:dyDescent="0.25">
      <c r="A140" s="9" t="s">
        <v>405</v>
      </c>
      <c r="B140" s="34" t="s">
        <v>386</v>
      </c>
      <c r="C140" s="110"/>
      <c r="D140" s="111"/>
      <c r="E140" s="110"/>
      <c r="F140" s="111"/>
    </row>
    <row r="141" spans="1:6" ht="25.5" x14ac:dyDescent="0.25">
      <c r="A141" s="9" t="s">
        <v>406</v>
      </c>
      <c r="B141" s="34" t="s">
        <v>175</v>
      </c>
      <c r="C141" s="110"/>
      <c r="D141" s="111"/>
      <c r="E141" s="110"/>
      <c r="F141" s="111"/>
    </row>
    <row r="142" spans="1:6" x14ac:dyDescent="0.25">
      <c r="A142" s="9" t="s">
        <v>1311</v>
      </c>
      <c r="B142" s="34" t="s">
        <v>51</v>
      </c>
      <c r="C142" s="110"/>
      <c r="D142" s="111"/>
      <c r="E142" s="110"/>
      <c r="F142" s="111"/>
    </row>
    <row r="143" spans="1:6" x14ac:dyDescent="0.25">
      <c r="A143" s="9" t="s">
        <v>1314</v>
      </c>
      <c r="B143" s="35" t="s">
        <v>1313</v>
      </c>
      <c r="C143" s="110"/>
      <c r="D143" s="111"/>
      <c r="E143" s="110"/>
      <c r="F143" s="111"/>
    </row>
    <row r="144" spans="1:6" ht="54" x14ac:dyDescent="0.25">
      <c r="A144" s="10" t="s">
        <v>407</v>
      </c>
      <c r="B144" s="29" t="s">
        <v>42</v>
      </c>
      <c r="C144" s="30" t="s">
        <v>1312</v>
      </c>
      <c r="D144" s="30" t="s">
        <v>44</v>
      </c>
      <c r="E144" s="30" t="s">
        <v>4</v>
      </c>
      <c r="F144" s="30" t="s">
        <v>45</v>
      </c>
    </row>
    <row r="145" spans="1:6" x14ac:dyDescent="0.25">
      <c r="A145" s="9" t="s">
        <v>687</v>
      </c>
      <c r="B145" s="38" t="s">
        <v>387</v>
      </c>
      <c r="C145" s="31">
        <v>1</v>
      </c>
      <c r="D145" s="31"/>
      <c r="E145" s="31"/>
      <c r="F145" s="32"/>
    </row>
    <row r="146" spans="1:6" x14ac:dyDescent="0.25">
      <c r="A146" s="9" t="s">
        <v>408</v>
      </c>
      <c r="B146" s="38" t="s">
        <v>388</v>
      </c>
      <c r="C146" s="31">
        <v>1</v>
      </c>
      <c r="D146" s="31"/>
      <c r="E146" s="31"/>
      <c r="F146" s="32"/>
    </row>
    <row r="147" spans="1:6" x14ac:dyDescent="0.25">
      <c r="A147" s="9" t="s">
        <v>409</v>
      </c>
      <c r="B147" s="38" t="s">
        <v>389</v>
      </c>
      <c r="C147" s="31">
        <v>1</v>
      </c>
      <c r="D147" s="31"/>
      <c r="E147" s="31"/>
      <c r="F147" s="32"/>
    </row>
    <row r="148" spans="1:6" x14ac:dyDescent="0.25">
      <c r="A148" s="9" t="s">
        <v>410</v>
      </c>
      <c r="B148" s="38" t="s">
        <v>390</v>
      </c>
      <c r="C148" s="31">
        <v>1</v>
      </c>
      <c r="D148" s="31"/>
      <c r="E148" s="31"/>
      <c r="F148" s="32"/>
    </row>
    <row r="149" spans="1:6" x14ac:dyDescent="0.25">
      <c r="A149" s="9" t="s">
        <v>411</v>
      </c>
      <c r="B149" s="38" t="s">
        <v>391</v>
      </c>
      <c r="C149" s="31">
        <v>1</v>
      </c>
      <c r="D149" s="31"/>
      <c r="E149" s="31"/>
      <c r="F149" s="32"/>
    </row>
    <row r="151" spans="1:6" ht="33.75" customHeight="1" x14ac:dyDescent="0.25">
      <c r="A151" s="2" t="s">
        <v>418</v>
      </c>
      <c r="B151" s="3" t="s">
        <v>412</v>
      </c>
      <c r="C151" s="144" t="s">
        <v>4</v>
      </c>
      <c r="D151" s="145"/>
      <c r="E151" s="144" t="s">
        <v>5</v>
      </c>
      <c r="F151" s="145"/>
    </row>
    <row r="152" spans="1:6" x14ac:dyDescent="0.25">
      <c r="A152" s="6"/>
      <c r="B152" s="7" t="str">
        <f>CONCATENATE("KOPĒJA CENA ",A151," pozīcija kopā bez PVN, EUR:")</f>
        <v>KOPĒJA CENA 3.9 pozīcija kopā bez PVN, EUR:</v>
      </c>
      <c r="C152" s="123">
        <f>SUM(C163*D163,C164*D164)</f>
        <v>0</v>
      </c>
      <c r="D152" s="124"/>
      <c r="E152" s="124"/>
      <c r="F152" s="125"/>
    </row>
    <row r="153" spans="1:6" x14ac:dyDescent="0.25">
      <c r="A153" s="4"/>
      <c r="B153" s="5" t="s">
        <v>7</v>
      </c>
      <c r="C153" s="112"/>
      <c r="D153" s="113"/>
      <c r="E153" s="113"/>
      <c r="F153" s="114"/>
    </row>
    <row r="154" spans="1:6" x14ac:dyDescent="0.25">
      <c r="A154" s="4"/>
      <c r="B154" s="5" t="s">
        <v>8</v>
      </c>
      <c r="C154" s="112"/>
      <c r="D154" s="113"/>
      <c r="E154" s="113"/>
      <c r="F154" s="114"/>
    </row>
    <row r="155" spans="1:6" x14ac:dyDescent="0.25">
      <c r="A155" s="8" t="s">
        <v>419</v>
      </c>
      <c r="B155" s="117" t="s">
        <v>10</v>
      </c>
      <c r="C155" s="118"/>
      <c r="D155" s="118"/>
      <c r="E155" s="118"/>
      <c r="F155" s="119"/>
    </row>
    <row r="156" spans="1:6" x14ac:dyDescent="0.25">
      <c r="A156" s="9" t="s">
        <v>688</v>
      </c>
      <c r="B156" s="43" t="s">
        <v>1125</v>
      </c>
      <c r="C156" s="146"/>
      <c r="D156" s="147"/>
      <c r="E156" s="146"/>
      <c r="F156" s="147"/>
    </row>
    <row r="157" spans="1:6" x14ac:dyDescent="0.25">
      <c r="A157" s="10" t="s">
        <v>420</v>
      </c>
      <c r="B157" s="120" t="s">
        <v>13</v>
      </c>
      <c r="C157" s="121"/>
      <c r="D157" s="121"/>
      <c r="E157" s="121"/>
      <c r="F157" s="122"/>
    </row>
    <row r="158" spans="1:6" x14ac:dyDescent="0.25">
      <c r="A158" s="9" t="s">
        <v>689</v>
      </c>
      <c r="B158" s="43" t="s">
        <v>413</v>
      </c>
      <c r="C158" s="146"/>
      <c r="D158" s="147"/>
      <c r="E158" s="146"/>
      <c r="F158" s="147"/>
    </row>
    <row r="159" spans="1:6" x14ac:dyDescent="0.25">
      <c r="A159" s="9" t="s">
        <v>421</v>
      </c>
      <c r="B159" s="43" t="s">
        <v>415</v>
      </c>
      <c r="C159" s="146"/>
      <c r="D159" s="147"/>
      <c r="E159" s="146"/>
      <c r="F159" s="147"/>
    </row>
    <row r="160" spans="1:6" ht="27.75" customHeight="1" x14ac:dyDescent="0.25">
      <c r="A160" s="9" t="s">
        <v>422</v>
      </c>
      <c r="B160" s="43" t="s">
        <v>414</v>
      </c>
      <c r="C160" s="146"/>
      <c r="D160" s="147"/>
      <c r="E160" s="146"/>
      <c r="F160" s="147"/>
    </row>
    <row r="161" spans="1:6" ht="27" customHeight="1" x14ac:dyDescent="0.25">
      <c r="A161" s="9" t="s">
        <v>423</v>
      </c>
      <c r="B161" s="35" t="s">
        <v>426</v>
      </c>
      <c r="C161" s="110"/>
      <c r="D161" s="111"/>
      <c r="E161" s="110"/>
      <c r="F161" s="111"/>
    </row>
    <row r="162" spans="1:6" ht="54" x14ac:dyDescent="0.25">
      <c r="A162" s="10" t="s">
        <v>424</v>
      </c>
      <c r="B162" s="29" t="s">
        <v>42</v>
      </c>
      <c r="C162" s="30" t="s">
        <v>43</v>
      </c>
      <c r="D162" s="30" t="s">
        <v>44</v>
      </c>
      <c r="E162" s="30" t="s">
        <v>4</v>
      </c>
      <c r="F162" s="30" t="s">
        <v>45</v>
      </c>
    </row>
    <row r="163" spans="1:6" ht="25.5" x14ac:dyDescent="0.25">
      <c r="A163" s="9" t="s">
        <v>690</v>
      </c>
      <c r="B163" s="34" t="s">
        <v>416</v>
      </c>
      <c r="C163" s="31">
        <v>5</v>
      </c>
      <c r="D163" s="31"/>
      <c r="E163" s="31"/>
      <c r="F163" s="32"/>
    </row>
    <row r="164" spans="1:6" ht="25.5" customHeight="1" x14ac:dyDescent="0.25">
      <c r="A164" s="9" t="s">
        <v>425</v>
      </c>
      <c r="B164" s="34" t="s">
        <v>417</v>
      </c>
      <c r="C164" s="31">
        <v>5</v>
      </c>
      <c r="D164" s="31"/>
      <c r="E164" s="31"/>
      <c r="F164" s="32"/>
    </row>
    <row r="166" spans="1:6" ht="33.75" customHeight="1" x14ac:dyDescent="0.25">
      <c r="A166" s="2" t="s">
        <v>436</v>
      </c>
      <c r="B166" s="3" t="s">
        <v>428</v>
      </c>
      <c r="C166" s="115" t="s">
        <v>4</v>
      </c>
      <c r="D166" s="116"/>
      <c r="E166" s="115" t="s">
        <v>5</v>
      </c>
      <c r="F166" s="116"/>
    </row>
    <row r="167" spans="1:6" x14ac:dyDescent="0.25">
      <c r="A167" s="6"/>
      <c r="B167" s="7" t="str">
        <f>CONCATENATE("KOPĒJA CENA ",A166," pozīcija kopā bez PVN, EUR:")</f>
        <v>KOPĒJA CENA 3.10 pozīcija kopā bez PVN, EUR:</v>
      </c>
      <c r="C167" s="123">
        <f>SUM(C176*D176,C177*D177)</f>
        <v>0</v>
      </c>
      <c r="D167" s="124"/>
      <c r="E167" s="124"/>
      <c r="F167" s="125"/>
    </row>
    <row r="168" spans="1:6" x14ac:dyDescent="0.25">
      <c r="A168" s="4"/>
      <c r="B168" s="5" t="s">
        <v>7</v>
      </c>
      <c r="C168" s="112"/>
      <c r="D168" s="113"/>
      <c r="E168" s="113"/>
      <c r="F168" s="114"/>
    </row>
    <row r="169" spans="1:6" x14ac:dyDescent="0.25">
      <c r="A169" s="4"/>
      <c r="B169" s="5" t="s">
        <v>8</v>
      </c>
      <c r="C169" s="112"/>
      <c r="D169" s="113"/>
      <c r="E169" s="113"/>
      <c r="F169" s="114"/>
    </row>
    <row r="170" spans="1:6" x14ac:dyDescent="0.25">
      <c r="A170" s="8" t="s">
        <v>437</v>
      </c>
      <c r="B170" s="117" t="s">
        <v>10</v>
      </c>
      <c r="C170" s="118"/>
      <c r="D170" s="118"/>
      <c r="E170" s="118"/>
      <c r="F170" s="119"/>
    </row>
    <row r="171" spans="1:6" x14ac:dyDescent="0.25">
      <c r="A171" s="9" t="s">
        <v>691</v>
      </c>
      <c r="B171" s="34" t="s">
        <v>427</v>
      </c>
      <c r="C171" s="110"/>
      <c r="D171" s="111"/>
      <c r="E171" s="110"/>
      <c r="F171" s="111"/>
    </row>
    <row r="172" spans="1:6" x14ac:dyDescent="0.25">
      <c r="A172" s="10" t="s">
        <v>438</v>
      </c>
      <c r="B172" s="120" t="s">
        <v>13</v>
      </c>
      <c r="C172" s="121"/>
      <c r="D172" s="121"/>
      <c r="E172" s="121"/>
      <c r="F172" s="122"/>
    </row>
    <row r="173" spans="1:6" x14ac:dyDescent="0.25">
      <c r="A173" s="9" t="s">
        <v>692</v>
      </c>
      <c r="B173" s="34" t="s">
        <v>264</v>
      </c>
      <c r="C173" s="110"/>
      <c r="D173" s="111"/>
      <c r="E173" s="110"/>
      <c r="F173" s="111"/>
    </row>
    <row r="174" spans="1:6" x14ac:dyDescent="0.25">
      <c r="A174" s="9" t="s">
        <v>439</v>
      </c>
      <c r="B174" s="34" t="s">
        <v>430</v>
      </c>
      <c r="C174" s="110"/>
      <c r="D174" s="111"/>
      <c r="E174" s="110"/>
      <c r="F174" s="111"/>
    </row>
    <row r="175" spans="1:6" ht="54" x14ac:dyDescent="0.25">
      <c r="A175" s="10" t="s">
        <v>440</v>
      </c>
      <c r="B175" s="29" t="s">
        <v>42</v>
      </c>
      <c r="C175" s="30" t="s">
        <v>43</v>
      </c>
      <c r="D175" s="30" t="s">
        <v>44</v>
      </c>
      <c r="E175" s="30" t="s">
        <v>4</v>
      </c>
      <c r="F175" s="30" t="s">
        <v>45</v>
      </c>
    </row>
    <row r="176" spans="1:6" x14ac:dyDescent="0.25">
      <c r="A176" s="9" t="s">
        <v>693</v>
      </c>
      <c r="B176" s="43" t="s">
        <v>429</v>
      </c>
      <c r="C176" s="31">
        <v>2</v>
      </c>
      <c r="D176" s="31"/>
      <c r="E176" s="31"/>
      <c r="F176" s="32"/>
    </row>
    <row r="177" spans="1:6" ht="25.5" x14ac:dyDescent="0.25">
      <c r="A177" s="9" t="s">
        <v>441</v>
      </c>
      <c r="B177" s="27" t="s">
        <v>431</v>
      </c>
      <c r="C177" s="31">
        <v>2</v>
      </c>
      <c r="D177" s="31"/>
      <c r="E177" s="31"/>
      <c r="F177" s="32"/>
    </row>
    <row r="179" spans="1:6" ht="33.75" customHeight="1" x14ac:dyDescent="0.25">
      <c r="A179" s="2" t="s">
        <v>442</v>
      </c>
      <c r="B179" s="3" t="s">
        <v>433</v>
      </c>
      <c r="C179" s="115" t="s">
        <v>4</v>
      </c>
      <c r="D179" s="116"/>
      <c r="E179" s="115" t="s">
        <v>5</v>
      </c>
      <c r="F179" s="116"/>
    </row>
    <row r="180" spans="1:6" x14ac:dyDescent="0.25">
      <c r="A180" s="4"/>
      <c r="B180" s="5" t="s">
        <v>71</v>
      </c>
      <c r="C180" s="112">
        <v>2</v>
      </c>
      <c r="D180" s="113"/>
      <c r="E180" s="113"/>
      <c r="F180" s="114"/>
    </row>
    <row r="181" spans="1:6" x14ac:dyDescent="0.25">
      <c r="A181" s="4"/>
      <c r="B181" s="5" t="s">
        <v>6</v>
      </c>
      <c r="C181" s="107"/>
      <c r="D181" s="108"/>
      <c r="E181" s="108"/>
      <c r="F181" s="109"/>
    </row>
    <row r="182" spans="1:6" x14ac:dyDescent="0.25">
      <c r="A182" s="6"/>
      <c r="B182" s="7" t="str">
        <f>CONCATENATE("KOPĒJA CENA ",A179," pozīcija kopā bez PVN, EUR:")</f>
        <v>KOPĒJA CENA 3.11 pozīcija kopā bez PVN, EUR:</v>
      </c>
      <c r="C182" s="123">
        <f>C180*C181</f>
        <v>0</v>
      </c>
      <c r="D182" s="124"/>
      <c r="E182" s="124"/>
      <c r="F182" s="125"/>
    </row>
    <row r="183" spans="1:6" x14ac:dyDescent="0.25">
      <c r="A183" s="4"/>
      <c r="B183" s="5" t="s">
        <v>7</v>
      </c>
      <c r="C183" s="112"/>
      <c r="D183" s="113"/>
      <c r="E183" s="113"/>
      <c r="F183" s="114"/>
    </row>
    <row r="184" spans="1:6" x14ac:dyDescent="0.25">
      <c r="A184" s="4"/>
      <c r="B184" s="5" t="s">
        <v>8</v>
      </c>
      <c r="C184" s="112"/>
      <c r="D184" s="113"/>
      <c r="E184" s="113"/>
      <c r="F184" s="114"/>
    </row>
    <row r="185" spans="1:6" x14ac:dyDescent="0.25">
      <c r="A185" s="8" t="s">
        <v>443</v>
      </c>
      <c r="B185" s="117" t="s">
        <v>10</v>
      </c>
      <c r="C185" s="118"/>
      <c r="D185" s="118"/>
      <c r="E185" s="118"/>
      <c r="F185" s="119"/>
    </row>
    <row r="186" spans="1:6" x14ac:dyDescent="0.25">
      <c r="A186" s="9" t="s">
        <v>694</v>
      </c>
      <c r="B186" s="34" t="s">
        <v>427</v>
      </c>
      <c r="C186" s="110"/>
      <c r="D186" s="111"/>
      <c r="E186" s="110"/>
      <c r="F186" s="111"/>
    </row>
    <row r="187" spans="1:6" x14ac:dyDescent="0.25">
      <c r="A187" s="10" t="s">
        <v>444</v>
      </c>
      <c r="B187" s="120" t="s">
        <v>13</v>
      </c>
      <c r="C187" s="121"/>
      <c r="D187" s="121"/>
      <c r="E187" s="121"/>
      <c r="F187" s="122"/>
    </row>
    <row r="188" spans="1:6" x14ac:dyDescent="0.25">
      <c r="A188" s="9" t="s">
        <v>695</v>
      </c>
      <c r="B188" s="34" t="s">
        <v>264</v>
      </c>
      <c r="C188" s="110"/>
      <c r="D188" s="111"/>
      <c r="E188" s="110"/>
      <c r="F188" s="111"/>
    </row>
    <row r="189" spans="1:6" ht="25.5" x14ac:dyDescent="0.25">
      <c r="A189" s="9" t="s">
        <v>445</v>
      </c>
      <c r="B189" s="27" t="s">
        <v>432</v>
      </c>
      <c r="C189" s="110"/>
      <c r="D189" s="111"/>
      <c r="E189" s="110"/>
      <c r="F189" s="111"/>
    </row>
    <row r="190" spans="1:6" x14ac:dyDescent="0.25">
      <c r="A190" s="9" t="s">
        <v>446</v>
      </c>
      <c r="B190" s="34" t="s">
        <v>434</v>
      </c>
      <c r="C190" s="110"/>
      <c r="D190" s="111"/>
      <c r="E190" s="110"/>
      <c r="F190" s="111"/>
    </row>
    <row r="191" spans="1:6" x14ac:dyDescent="0.25">
      <c r="A191" s="9" t="s">
        <v>696</v>
      </c>
      <c r="B191" s="43" t="s">
        <v>435</v>
      </c>
      <c r="C191" s="110"/>
      <c r="D191" s="111"/>
      <c r="E191" s="110"/>
      <c r="F191" s="111"/>
    </row>
    <row r="193" spans="1:6" ht="33.75" customHeight="1" x14ac:dyDescent="0.25">
      <c r="A193" s="2" t="s">
        <v>449</v>
      </c>
      <c r="B193" s="3" t="s">
        <v>447</v>
      </c>
      <c r="C193" s="115" t="s">
        <v>4</v>
      </c>
      <c r="D193" s="116"/>
      <c r="E193" s="115" t="s">
        <v>5</v>
      </c>
      <c r="F193" s="116"/>
    </row>
    <row r="194" spans="1:6" x14ac:dyDescent="0.25">
      <c r="A194" s="6"/>
      <c r="B194" s="7" t="str">
        <f>CONCATENATE("KOPĒJA CENA ",A193," pozīcija kopā bez PVN, EUR:")</f>
        <v>KOPĒJA CENA 3.12 pozīcija kopā bez PVN, EUR:</v>
      </c>
      <c r="C194" s="123">
        <f>SUM(C203*D203,C204*D204)</f>
        <v>0</v>
      </c>
      <c r="D194" s="124"/>
      <c r="E194" s="124"/>
      <c r="F194" s="125"/>
    </row>
    <row r="195" spans="1:6" x14ac:dyDescent="0.25">
      <c r="A195" s="4"/>
      <c r="B195" s="5" t="s">
        <v>7</v>
      </c>
      <c r="C195" s="112"/>
      <c r="D195" s="113"/>
      <c r="E195" s="113"/>
      <c r="F195" s="114"/>
    </row>
    <row r="196" spans="1:6" x14ac:dyDescent="0.25">
      <c r="A196" s="4"/>
      <c r="B196" s="5" t="s">
        <v>8</v>
      </c>
      <c r="C196" s="112"/>
      <c r="D196" s="113"/>
      <c r="E196" s="113"/>
      <c r="F196" s="114"/>
    </row>
    <row r="197" spans="1:6" x14ac:dyDescent="0.25">
      <c r="A197" s="8" t="s">
        <v>450</v>
      </c>
      <c r="B197" s="117" t="s">
        <v>10</v>
      </c>
      <c r="C197" s="118"/>
      <c r="D197" s="118"/>
      <c r="E197" s="118"/>
      <c r="F197" s="119"/>
    </row>
    <row r="198" spans="1:6" x14ac:dyDescent="0.25">
      <c r="A198" s="9" t="s">
        <v>698</v>
      </c>
      <c r="B198" s="34" t="s">
        <v>427</v>
      </c>
      <c r="C198" s="110"/>
      <c r="D198" s="111"/>
      <c r="E198" s="110"/>
      <c r="F198" s="111"/>
    </row>
    <row r="199" spans="1:6" x14ac:dyDescent="0.25">
      <c r="A199" s="10" t="s">
        <v>451</v>
      </c>
      <c r="B199" s="120" t="s">
        <v>13</v>
      </c>
      <c r="C199" s="121"/>
      <c r="D199" s="121"/>
      <c r="E199" s="121"/>
      <c r="F199" s="122"/>
    </row>
    <row r="200" spans="1:6" x14ac:dyDescent="0.25">
      <c r="A200" s="9" t="s">
        <v>697</v>
      </c>
      <c r="B200" s="34" t="s">
        <v>448</v>
      </c>
      <c r="C200" s="110"/>
      <c r="D200" s="111"/>
      <c r="E200" s="110"/>
      <c r="F200" s="111"/>
    </row>
    <row r="201" spans="1:6" x14ac:dyDescent="0.25">
      <c r="A201" s="9" t="s">
        <v>452</v>
      </c>
      <c r="B201" s="34" t="s">
        <v>586</v>
      </c>
      <c r="C201" s="110"/>
      <c r="D201" s="111"/>
      <c r="E201" s="110"/>
      <c r="F201" s="111"/>
    </row>
    <row r="202" spans="1:6" ht="54" x14ac:dyDescent="0.25">
      <c r="A202" s="10" t="s">
        <v>453</v>
      </c>
      <c r="B202" s="29" t="s">
        <v>42</v>
      </c>
      <c r="C202" s="30" t="s">
        <v>43</v>
      </c>
      <c r="D202" s="30" t="s">
        <v>44</v>
      </c>
      <c r="E202" s="30" t="s">
        <v>4</v>
      </c>
      <c r="F202" s="30" t="s">
        <v>45</v>
      </c>
    </row>
    <row r="203" spans="1:6" ht="38.25" x14ac:dyDescent="0.25">
      <c r="A203" s="9" t="s">
        <v>699</v>
      </c>
      <c r="B203" s="43" t="s">
        <v>455</v>
      </c>
      <c r="C203" s="31">
        <v>5</v>
      </c>
      <c r="D203" s="31"/>
      <c r="E203" s="31"/>
      <c r="F203" s="32"/>
    </row>
    <row r="204" spans="1:6" ht="25.5" x14ac:dyDescent="0.25">
      <c r="A204" s="9" t="s">
        <v>454</v>
      </c>
      <c r="B204" s="43" t="s">
        <v>456</v>
      </c>
      <c r="C204" s="31">
        <v>5</v>
      </c>
      <c r="D204" s="31"/>
      <c r="E204" s="31"/>
      <c r="F204" s="32"/>
    </row>
    <row r="206" spans="1:6" ht="33.75" customHeight="1" x14ac:dyDescent="0.25">
      <c r="A206" s="2" t="s">
        <v>702</v>
      </c>
      <c r="B206" s="3" t="s">
        <v>457</v>
      </c>
      <c r="C206" s="115" t="s">
        <v>4</v>
      </c>
      <c r="D206" s="116"/>
      <c r="E206" s="115" t="s">
        <v>5</v>
      </c>
      <c r="F206" s="116"/>
    </row>
    <row r="207" spans="1:6" x14ac:dyDescent="0.25">
      <c r="A207" s="6"/>
      <c r="B207" s="7" t="str">
        <f>CONCATENATE("KOPĒJA CENA ",A206," pozīcija kopā bez PVN, EUR:")</f>
        <v>KOPĒJA CENA 3.13 pozīcija kopā bez PVN, EUR:</v>
      </c>
      <c r="C207" s="123">
        <f>SUM(C215*D215,C216*D216)</f>
        <v>0</v>
      </c>
      <c r="D207" s="124"/>
      <c r="E207" s="124"/>
      <c r="F207" s="125"/>
    </row>
    <row r="208" spans="1:6" x14ac:dyDescent="0.25">
      <c r="A208" s="4"/>
      <c r="B208" s="5" t="s">
        <v>7</v>
      </c>
      <c r="C208" s="112"/>
      <c r="D208" s="113"/>
      <c r="E208" s="113"/>
      <c r="F208" s="114"/>
    </row>
    <row r="209" spans="1:6" x14ac:dyDescent="0.25">
      <c r="A209" s="4"/>
      <c r="B209" s="5" t="s">
        <v>8</v>
      </c>
      <c r="C209" s="112"/>
      <c r="D209" s="113"/>
      <c r="E209" s="113"/>
      <c r="F209" s="114"/>
    </row>
    <row r="210" spans="1:6" x14ac:dyDescent="0.25">
      <c r="A210" s="8" t="s">
        <v>700</v>
      </c>
      <c r="B210" s="117" t="s">
        <v>10</v>
      </c>
      <c r="C210" s="118"/>
      <c r="D210" s="118"/>
      <c r="E210" s="118"/>
      <c r="F210" s="119"/>
    </row>
    <row r="211" spans="1:6" x14ac:dyDescent="0.25">
      <c r="A211" s="9" t="s">
        <v>701</v>
      </c>
      <c r="B211" s="34" t="s">
        <v>458</v>
      </c>
      <c r="C211" s="110"/>
      <c r="D211" s="111"/>
      <c r="E211" s="110"/>
      <c r="F211" s="111"/>
    </row>
    <row r="212" spans="1:6" x14ac:dyDescent="0.25">
      <c r="A212" s="10" t="s">
        <v>703</v>
      </c>
      <c r="B212" s="120" t="s">
        <v>13</v>
      </c>
      <c r="C212" s="121"/>
      <c r="D212" s="121"/>
      <c r="E212" s="121"/>
      <c r="F212" s="122"/>
    </row>
    <row r="213" spans="1:6" x14ac:dyDescent="0.25">
      <c r="A213" s="9" t="s">
        <v>704</v>
      </c>
      <c r="B213" s="34" t="s">
        <v>1315</v>
      </c>
      <c r="C213" s="110"/>
      <c r="D213" s="111"/>
      <c r="E213" s="110"/>
      <c r="F213" s="111"/>
    </row>
    <row r="214" spans="1:6" ht="54" x14ac:dyDescent="0.25">
      <c r="A214" s="10" t="s">
        <v>705</v>
      </c>
      <c r="B214" s="29" t="s">
        <v>42</v>
      </c>
      <c r="C214" s="30" t="s">
        <v>43</v>
      </c>
      <c r="D214" s="30" t="s">
        <v>44</v>
      </c>
      <c r="E214" s="30" t="s">
        <v>4</v>
      </c>
      <c r="F214" s="30" t="s">
        <v>45</v>
      </c>
    </row>
    <row r="215" spans="1:6" ht="27.75" customHeight="1" x14ac:dyDescent="0.25">
      <c r="A215" s="9" t="s">
        <v>706</v>
      </c>
      <c r="B215" s="34" t="s">
        <v>459</v>
      </c>
      <c r="C215" s="31">
        <v>1</v>
      </c>
      <c r="D215" s="31"/>
      <c r="E215" s="31"/>
      <c r="F215" s="32"/>
    </row>
    <row r="216" spans="1:6" ht="28.5" customHeight="1" x14ac:dyDescent="0.25">
      <c r="A216" s="9" t="s">
        <v>707</v>
      </c>
      <c r="B216" s="34" t="s">
        <v>460</v>
      </c>
      <c r="C216" s="31">
        <v>1</v>
      </c>
      <c r="D216" s="31"/>
      <c r="E216" s="31"/>
      <c r="F216" s="32"/>
    </row>
    <row r="218" spans="1:6" ht="33.75" customHeight="1" x14ac:dyDescent="0.25">
      <c r="A218" s="2" t="s">
        <v>714</v>
      </c>
      <c r="B218" s="3" t="s">
        <v>717</v>
      </c>
      <c r="C218" s="115" t="s">
        <v>4</v>
      </c>
      <c r="D218" s="116"/>
      <c r="E218" s="115" t="s">
        <v>5</v>
      </c>
      <c r="F218" s="116"/>
    </row>
    <row r="219" spans="1:6" x14ac:dyDescent="0.25">
      <c r="A219" s="6"/>
      <c r="B219" s="7" t="str">
        <f>CONCATENATE("KOPĒJA CENA ",A218," pozīcija kopā bez PVN, EUR:")</f>
        <v>KOPĒJA CENA 3.14 pozīcija kopā bez PVN, EUR:</v>
      </c>
      <c r="C219" s="123">
        <f>SUM(C227*D227,C228*D228)</f>
        <v>0</v>
      </c>
      <c r="D219" s="124"/>
      <c r="E219" s="124"/>
      <c r="F219" s="125"/>
    </row>
    <row r="220" spans="1:6" x14ac:dyDescent="0.25">
      <c r="A220" s="4"/>
      <c r="B220" s="5" t="s">
        <v>7</v>
      </c>
      <c r="C220" s="112"/>
      <c r="D220" s="113"/>
      <c r="E220" s="113"/>
      <c r="F220" s="114"/>
    </row>
    <row r="221" spans="1:6" x14ac:dyDescent="0.25">
      <c r="A221" s="4"/>
      <c r="B221" s="5" t="s">
        <v>8</v>
      </c>
      <c r="C221" s="112"/>
      <c r="D221" s="113"/>
      <c r="E221" s="113"/>
      <c r="F221" s="114"/>
    </row>
    <row r="222" spans="1:6" x14ac:dyDescent="0.25">
      <c r="A222" s="8" t="s">
        <v>708</v>
      </c>
      <c r="B222" s="117" t="s">
        <v>10</v>
      </c>
      <c r="C222" s="118"/>
      <c r="D222" s="118"/>
      <c r="E222" s="118"/>
      <c r="F222" s="119"/>
    </row>
    <row r="223" spans="1:6" x14ac:dyDescent="0.25">
      <c r="A223" s="9" t="s">
        <v>709</v>
      </c>
      <c r="B223" s="34" t="s">
        <v>461</v>
      </c>
      <c r="C223" s="110"/>
      <c r="D223" s="111"/>
      <c r="E223" s="110"/>
      <c r="F223" s="111"/>
    </row>
    <row r="224" spans="1:6" x14ac:dyDescent="0.25">
      <c r="A224" s="10" t="s">
        <v>710</v>
      </c>
      <c r="B224" s="120" t="s">
        <v>13</v>
      </c>
      <c r="C224" s="121"/>
      <c r="D224" s="121"/>
      <c r="E224" s="121"/>
      <c r="F224" s="122"/>
    </row>
    <row r="225" spans="1:6" x14ac:dyDescent="0.25">
      <c r="A225" s="9" t="s">
        <v>711</v>
      </c>
      <c r="B225" s="34" t="s">
        <v>718</v>
      </c>
      <c r="C225" s="110"/>
      <c r="D225" s="111"/>
      <c r="E225" s="110"/>
      <c r="F225" s="111"/>
    </row>
    <row r="226" spans="1:6" ht="54" x14ac:dyDescent="0.25">
      <c r="A226" s="10" t="s">
        <v>712</v>
      </c>
      <c r="B226" s="29" t="s">
        <v>42</v>
      </c>
      <c r="C226" s="30" t="s">
        <v>43</v>
      </c>
      <c r="D226" s="30" t="s">
        <v>44</v>
      </c>
      <c r="E226" s="30" t="s">
        <v>4</v>
      </c>
      <c r="F226" s="30" t="s">
        <v>45</v>
      </c>
    </row>
    <row r="227" spans="1:6" ht="38.25" x14ac:dyDescent="0.25">
      <c r="A227" s="9" t="s">
        <v>711</v>
      </c>
      <c r="B227" s="43" t="s">
        <v>462</v>
      </c>
      <c r="C227" s="31">
        <v>1</v>
      </c>
      <c r="D227" s="31"/>
      <c r="E227" s="31"/>
      <c r="F227" s="32"/>
    </row>
    <row r="228" spans="1:6" ht="38.25" x14ac:dyDescent="0.25">
      <c r="A228" s="9" t="s">
        <v>713</v>
      </c>
      <c r="B228" s="43" t="s">
        <v>463</v>
      </c>
      <c r="C228" s="31">
        <v>1</v>
      </c>
      <c r="D228" s="31"/>
      <c r="E228" s="31"/>
      <c r="F228" s="32"/>
    </row>
    <row r="229" spans="1:6" ht="38.25" x14ac:dyDescent="0.25">
      <c r="A229" s="9" t="s">
        <v>715</v>
      </c>
      <c r="B229" s="43" t="s">
        <v>716</v>
      </c>
      <c r="C229" s="31">
        <v>1</v>
      </c>
      <c r="D229" s="31"/>
      <c r="E229" s="31"/>
      <c r="F229" s="32"/>
    </row>
    <row r="231" spans="1:6" ht="43.5" customHeight="1" x14ac:dyDescent="0.25">
      <c r="A231" s="2" t="s">
        <v>1074</v>
      </c>
      <c r="B231" s="3" t="s">
        <v>725</v>
      </c>
      <c r="C231" s="115" t="s">
        <v>4</v>
      </c>
      <c r="D231" s="116"/>
      <c r="E231" s="115" t="s">
        <v>5</v>
      </c>
      <c r="F231" s="116"/>
    </row>
    <row r="232" spans="1:6" x14ac:dyDescent="0.25">
      <c r="A232" s="4"/>
      <c r="B232" s="5" t="s">
        <v>71</v>
      </c>
      <c r="C232" s="112">
        <v>10</v>
      </c>
      <c r="D232" s="113"/>
      <c r="E232" s="113"/>
      <c r="F232" s="114"/>
    </row>
    <row r="233" spans="1:6" x14ac:dyDescent="0.25">
      <c r="A233" s="4"/>
      <c r="B233" s="5" t="s">
        <v>6</v>
      </c>
      <c r="C233" s="107"/>
      <c r="D233" s="108"/>
      <c r="E233" s="108"/>
      <c r="F233" s="109"/>
    </row>
    <row r="234" spans="1:6" x14ac:dyDescent="0.25">
      <c r="A234" s="6"/>
      <c r="B234" s="7" t="str">
        <f>CONCATENATE("KOPĒJA CENA ",A231," pozīcija kopā bez PVN, EUR:")</f>
        <v>KOPĒJA CENA 3.15 pozīcija kopā bez PVN, EUR:</v>
      </c>
      <c r="C234" s="123">
        <f>C232*C233</f>
        <v>0</v>
      </c>
      <c r="D234" s="124"/>
      <c r="E234" s="124"/>
      <c r="F234" s="125"/>
    </row>
    <row r="235" spans="1:6" x14ac:dyDescent="0.25">
      <c r="A235" s="4"/>
      <c r="B235" s="5" t="s">
        <v>7</v>
      </c>
      <c r="C235" s="112"/>
      <c r="D235" s="113"/>
      <c r="E235" s="113"/>
      <c r="F235" s="114"/>
    </row>
    <row r="236" spans="1:6" x14ac:dyDescent="0.25">
      <c r="A236" s="4"/>
      <c r="B236" s="5" t="s">
        <v>8</v>
      </c>
      <c r="C236" s="112"/>
      <c r="D236" s="113"/>
      <c r="E236" s="113"/>
      <c r="F236" s="114"/>
    </row>
    <row r="237" spans="1:6" x14ac:dyDescent="0.25">
      <c r="A237" s="8" t="s">
        <v>1075</v>
      </c>
      <c r="B237" s="117" t="s">
        <v>10</v>
      </c>
      <c r="C237" s="118"/>
      <c r="D237" s="118"/>
      <c r="E237" s="118"/>
      <c r="F237" s="119"/>
    </row>
    <row r="238" spans="1:6" x14ac:dyDescent="0.25">
      <c r="A238" s="9" t="s">
        <v>1076</v>
      </c>
      <c r="B238" s="34" t="s">
        <v>210</v>
      </c>
      <c r="C238" s="110"/>
      <c r="D238" s="111"/>
      <c r="E238" s="110"/>
      <c r="F238" s="111"/>
    </row>
    <row r="239" spans="1:6" x14ac:dyDescent="0.25">
      <c r="A239" s="10" t="s">
        <v>1077</v>
      </c>
      <c r="B239" s="120" t="s">
        <v>13</v>
      </c>
      <c r="C239" s="121"/>
      <c r="D239" s="121"/>
      <c r="E239" s="121"/>
      <c r="F239" s="122"/>
    </row>
    <row r="240" spans="1:6" x14ac:dyDescent="0.25">
      <c r="A240" s="9" t="s">
        <v>1078</v>
      </c>
      <c r="B240" s="34" t="s">
        <v>413</v>
      </c>
      <c r="C240" s="110"/>
      <c r="D240" s="111"/>
      <c r="E240" s="110"/>
      <c r="F240" s="111"/>
    </row>
    <row r="241" spans="1:6" x14ac:dyDescent="0.25">
      <c r="A241" s="9" t="s">
        <v>1079</v>
      </c>
      <c r="B241" s="44" t="s">
        <v>1124</v>
      </c>
      <c r="C241" s="60"/>
      <c r="D241" s="61"/>
      <c r="E241" s="60"/>
      <c r="F241" s="61"/>
    </row>
    <row r="242" spans="1:6" x14ac:dyDescent="0.25">
      <c r="A242" s="9" t="s">
        <v>1080</v>
      </c>
      <c r="B242" s="35" t="s">
        <v>726</v>
      </c>
      <c r="C242" s="110"/>
      <c r="D242" s="111"/>
      <c r="E242" s="110"/>
      <c r="F242" s="111"/>
    </row>
    <row r="243" spans="1:6" x14ac:dyDescent="0.25">
      <c r="A243" s="9" t="s">
        <v>1101</v>
      </c>
      <c r="B243" s="43" t="s">
        <v>727</v>
      </c>
      <c r="C243" s="110"/>
      <c r="D243" s="111"/>
      <c r="E243" s="110"/>
      <c r="F243" s="111"/>
    </row>
    <row r="245" spans="1:6" x14ac:dyDescent="0.25">
      <c r="B245" s="72" t="str">
        <f>B25</f>
        <v>KOPĒJA CENA 3.1 pozīcija kopā bez PVN, EUR:</v>
      </c>
      <c r="C245" s="106">
        <f>C25</f>
        <v>0</v>
      </c>
      <c r="D245" s="101"/>
    </row>
    <row r="246" spans="1:6" x14ac:dyDescent="0.25">
      <c r="B246" s="72" t="str">
        <f>B39</f>
        <v>KOPĒJA CENA 3.2 pozīcija kopā bez PVN, EUR:</v>
      </c>
      <c r="C246" s="106">
        <f>C39</f>
        <v>0</v>
      </c>
      <c r="D246" s="101"/>
    </row>
    <row r="247" spans="1:6" x14ac:dyDescent="0.25">
      <c r="B247" s="72" t="str">
        <f>B54</f>
        <v>KOPĒJA CENA 3.3 pozīcija kopā bez PVN, EUR:</v>
      </c>
      <c r="C247" s="106">
        <f>C54</f>
        <v>0</v>
      </c>
      <c r="D247" s="101"/>
    </row>
    <row r="248" spans="1:6" x14ac:dyDescent="0.25">
      <c r="B248" s="72" t="str">
        <f>B68</f>
        <v>KOPĒJA CENA 3.4 pozīcija kopā bez PVN, EUR:</v>
      </c>
      <c r="C248" s="106">
        <f>C68</f>
        <v>0</v>
      </c>
      <c r="D248" s="101"/>
    </row>
    <row r="249" spans="1:6" x14ac:dyDescent="0.25">
      <c r="B249" s="72" t="str">
        <f>B86</f>
        <v>KOPĒJA CENA 3.5 pozīcija kopā bez PVN, EUR:</v>
      </c>
      <c r="C249" s="106">
        <f>C86</f>
        <v>0</v>
      </c>
      <c r="D249" s="101"/>
    </row>
    <row r="250" spans="1:6" x14ac:dyDescent="0.25">
      <c r="B250" s="72" t="str">
        <f>B98</f>
        <v>KOPĒJA CENA 3.6 pozīcija kopā bez PVN, EUR:</v>
      </c>
      <c r="C250" s="106">
        <f>C98</f>
        <v>0</v>
      </c>
      <c r="D250" s="101"/>
    </row>
    <row r="251" spans="1:6" x14ac:dyDescent="0.25">
      <c r="B251" s="72" t="str">
        <f>B111</f>
        <v>KOPĒJA CENA 3.7 pozīcija kopā bez PVN, EUR:</v>
      </c>
      <c r="C251" s="106">
        <f>C111</f>
        <v>0</v>
      </c>
      <c r="D251" s="101"/>
    </row>
    <row r="252" spans="1:6" x14ac:dyDescent="0.25">
      <c r="B252" s="72" t="str">
        <f>B132</f>
        <v>KOPĒJA CENA 3.8 pozīcija kopā bez PVN, EUR:</v>
      </c>
      <c r="C252" s="106">
        <f>C132</f>
        <v>0</v>
      </c>
      <c r="D252" s="101"/>
    </row>
    <row r="253" spans="1:6" x14ac:dyDescent="0.25">
      <c r="B253" s="72" t="str">
        <f>B152</f>
        <v>KOPĒJA CENA 3.9 pozīcija kopā bez PVN, EUR:</v>
      </c>
      <c r="C253" s="106">
        <f>C152</f>
        <v>0</v>
      </c>
      <c r="D253" s="101"/>
    </row>
    <row r="254" spans="1:6" x14ac:dyDescent="0.25">
      <c r="B254" s="72" t="str">
        <f>B167</f>
        <v>KOPĒJA CENA 3.10 pozīcija kopā bez PVN, EUR:</v>
      </c>
      <c r="C254" s="106">
        <f>C167</f>
        <v>0</v>
      </c>
      <c r="D254" s="101"/>
    </row>
    <row r="255" spans="1:6" x14ac:dyDescent="0.25">
      <c r="B255" s="72" t="str">
        <f>B182</f>
        <v>KOPĒJA CENA 3.11 pozīcija kopā bez PVN, EUR:</v>
      </c>
      <c r="C255" s="106">
        <f>C182</f>
        <v>0</v>
      </c>
      <c r="D255" s="101"/>
    </row>
    <row r="256" spans="1:6" x14ac:dyDescent="0.25">
      <c r="B256" s="72" t="str">
        <f>B194</f>
        <v>KOPĒJA CENA 3.12 pozīcija kopā bez PVN, EUR:</v>
      </c>
      <c r="C256" s="106">
        <f>C194</f>
        <v>0</v>
      </c>
      <c r="D256" s="101"/>
    </row>
    <row r="257" spans="1:4" x14ac:dyDescent="0.25">
      <c r="B257" s="72" t="str">
        <f>B207</f>
        <v>KOPĒJA CENA 3.13 pozīcija kopā bez PVN, EUR:</v>
      </c>
      <c r="C257" s="106">
        <f>C207</f>
        <v>0</v>
      </c>
      <c r="D257" s="101"/>
    </row>
    <row r="258" spans="1:4" x14ac:dyDescent="0.25">
      <c r="B258" s="72" t="str">
        <f>B219</f>
        <v>KOPĒJA CENA 3.14 pozīcija kopā bez PVN, EUR:</v>
      </c>
      <c r="C258" s="106">
        <f>C219</f>
        <v>0</v>
      </c>
      <c r="D258" s="101"/>
    </row>
    <row r="259" spans="1:4" x14ac:dyDescent="0.25">
      <c r="B259" s="72" t="str">
        <f>B234</f>
        <v>KOPĒJA CENA 3.15 pozīcija kopā bez PVN, EUR:</v>
      </c>
      <c r="C259" s="106">
        <f>C234</f>
        <v>0</v>
      </c>
      <c r="D259" s="101"/>
    </row>
    <row r="260" spans="1:4" x14ac:dyDescent="0.25">
      <c r="B260" s="98" t="s">
        <v>1141</v>
      </c>
      <c r="C260" s="99">
        <f>SUM(C245:D259)</f>
        <v>0</v>
      </c>
      <c r="D260" s="100"/>
    </row>
    <row r="261" spans="1:4" x14ac:dyDescent="0.25">
      <c r="B261" s="98"/>
      <c r="C261" s="100"/>
      <c r="D261" s="100"/>
    </row>
    <row r="262" spans="1:4" x14ac:dyDescent="0.25">
      <c r="B262" s="73" t="s">
        <v>1133</v>
      </c>
      <c r="C262" s="101"/>
      <c r="D262" s="101"/>
    </row>
    <row r="263" spans="1:4" x14ac:dyDescent="0.25">
      <c r="B263" s="74" t="s">
        <v>1134</v>
      </c>
      <c r="C263" s="101"/>
      <c r="D263" s="101"/>
    </row>
    <row r="264" spans="1:4" x14ac:dyDescent="0.25">
      <c r="B264" s="75"/>
    </row>
    <row r="265" spans="1:4" x14ac:dyDescent="0.25">
      <c r="A265" s="102" t="s">
        <v>1135</v>
      </c>
      <c r="B265" s="102"/>
      <c r="C265" s="102"/>
      <c r="D265" s="102"/>
    </row>
    <row r="266" spans="1:4" x14ac:dyDescent="0.25">
      <c r="B266" s="76"/>
    </row>
    <row r="267" spans="1:4" x14ac:dyDescent="0.25">
      <c r="A267" s="103" t="s">
        <v>1136</v>
      </c>
      <c r="B267" s="103"/>
      <c r="C267" s="103"/>
      <c r="D267" s="103"/>
    </row>
    <row r="268" spans="1:4" x14ac:dyDescent="0.25">
      <c r="A268" s="104" t="s">
        <v>1137</v>
      </c>
      <c r="B268" s="104"/>
      <c r="C268" s="104"/>
      <c r="D268" s="104"/>
    </row>
    <row r="269" spans="1:4" x14ac:dyDescent="0.25">
      <c r="A269" s="105" t="s">
        <v>1138</v>
      </c>
      <c r="B269" s="105"/>
      <c r="C269" s="105"/>
      <c r="D269" s="105"/>
    </row>
  </sheetData>
  <mergeCells count="275">
    <mergeCell ref="C94:D94"/>
    <mergeCell ref="E94:F94"/>
    <mergeCell ref="C139:D139"/>
    <mergeCell ref="E139:F139"/>
    <mergeCell ref="C143:D143"/>
    <mergeCell ref="E143:F143"/>
    <mergeCell ref="B212:F212"/>
    <mergeCell ref="C213:D213"/>
    <mergeCell ref="E213:F213"/>
    <mergeCell ref="C207:F207"/>
    <mergeCell ref="C208:F208"/>
    <mergeCell ref="C209:F209"/>
    <mergeCell ref="B210:F210"/>
    <mergeCell ref="C211:D211"/>
    <mergeCell ref="E211:F211"/>
    <mergeCell ref="B199:F199"/>
    <mergeCell ref="C200:D200"/>
    <mergeCell ref="E200:F200"/>
    <mergeCell ref="C206:D206"/>
    <mergeCell ref="E206:F206"/>
    <mergeCell ref="C194:F194"/>
    <mergeCell ref="C195:F195"/>
    <mergeCell ref="C196:F196"/>
    <mergeCell ref="B197:F197"/>
    <mergeCell ref="C198:D198"/>
    <mergeCell ref="E198:F198"/>
    <mergeCell ref="C201:D201"/>
    <mergeCell ref="E201:F201"/>
    <mergeCell ref="C188:D188"/>
    <mergeCell ref="E188:F188"/>
    <mergeCell ref="C193:D193"/>
    <mergeCell ref="E193:F193"/>
    <mergeCell ref="C181:F181"/>
    <mergeCell ref="C182:F182"/>
    <mergeCell ref="C183:F183"/>
    <mergeCell ref="C184:F184"/>
    <mergeCell ref="B185:F185"/>
    <mergeCell ref="C186:D186"/>
    <mergeCell ref="E186:F186"/>
    <mergeCell ref="C189:D189"/>
    <mergeCell ref="E189:F189"/>
    <mergeCell ref="C190:D190"/>
    <mergeCell ref="E190:F190"/>
    <mergeCell ref="C191:D191"/>
    <mergeCell ref="E191:F191"/>
    <mergeCell ref="E161:F161"/>
    <mergeCell ref="C159:D159"/>
    <mergeCell ref="E159:F159"/>
    <mergeCell ref="C160:D160"/>
    <mergeCell ref="E160:F160"/>
    <mergeCell ref="C161:D161"/>
    <mergeCell ref="C174:D174"/>
    <mergeCell ref="E174:F174"/>
    <mergeCell ref="B187:F187"/>
    <mergeCell ref="C179:D179"/>
    <mergeCell ref="E179:F179"/>
    <mergeCell ref="C180:F180"/>
    <mergeCell ref="C167:F167"/>
    <mergeCell ref="C168:F168"/>
    <mergeCell ref="C169:F169"/>
    <mergeCell ref="B170:F170"/>
    <mergeCell ref="C171:D171"/>
    <mergeCell ref="E171:F171"/>
    <mergeCell ref="B137:F137"/>
    <mergeCell ref="C138:D138"/>
    <mergeCell ref="E138:F138"/>
    <mergeCell ref="C151:D151"/>
    <mergeCell ref="B172:F172"/>
    <mergeCell ref="C173:D173"/>
    <mergeCell ref="E173:F173"/>
    <mergeCell ref="C142:D142"/>
    <mergeCell ref="E142:F142"/>
    <mergeCell ref="C166:D166"/>
    <mergeCell ref="E166:F166"/>
    <mergeCell ref="C156:D156"/>
    <mergeCell ref="E156:F156"/>
    <mergeCell ref="B157:F157"/>
    <mergeCell ref="C158:D158"/>
    <mergeCell ref="E158:F158"/>
    <mergeCell ref="C152:F152"/>
    <mergeCell ref="C153:F153"/>
    <mergeCell ref="C154:F154"/>
    <mergeCell ref="B155:F155"/>
    <mergeCell ref="E151:F151"/>
    <mergeCell ref="C140:D140"/>
    <mergeCell ref="E140:F140"/>
    <mergeCell ref="C141:D141"/>
    <mergeCell ref="C113:F113"/>
    <mergeCell ref="B114:F114"/>
    <mergeCell ref="C115:D115"/>
    <mergeCell ref="E115:F115"/>
    <mergeCell ref="B116:F116"/>
    <mergeCell ref="C117:D117"/>
    <mergeCell ref="E117:F117"/>
    <mergeCell ref="C131:D131"/>
    <mergeCell ref="E131:F131"/>
    <mergeCell ref="E120:F120"/>
    <mergeCell ref="C121:D121"/>
    <mergeCell ref="E121:F121"/>
    <mergeCell ref="C118:D118"/>
    <mergeCell ref="E118:F118"/>
    <mergeCell ref="C119:D119"/>
    <mergeCell ref="E119:F119"/>
    <mergeCell ref="C120:D120"/>
    <mergeCell ref="B22:F22"/>
    <mergeCell ref="E38:F38"/>
    <mergeCell ref="C39:F39"/>
    <mergeCell ref="C40:F40"/>
    <mergeCell ref="E47:F47"/>
    <mergeCell ref="C29:D29"/>
    <mergeCell ref="E29:F29"/>
    <mergeCell ref="B30:F30"/>
    <mergeCell ref="C31:D31"/>
    <mergeCell ref="E31:F31"/>
    <mergeCell ref="C33:D33"/>
    <mergeCell ref="E33:F33"/>
    <mergeCell ref="C41:F41"/>
    <mergeCell ref="B42:F42"/>
    <mergeCell ref="C43:D43"/>
    <mergeCell ref="E43:F43"/>
    <mergeCell ref="B44:F44"/>
    <mergeCell ref="C45:D45"/>
    <mergeCell ref="E45:F45"/>
    <mergeCell ref="C38:D38"/>
    <mergeCell ref="E46:F46"/>
    <mergeCell ref="C47:D47"/>
    <mergeCell ref="C46:D46"/>
    <mergeCell ref="B13:F13"/>
    <mergeCell ref="B14:F14"/>
    <mergeCell ref="B15:F15"/>
    <mergeCell ref="B16:F16"/>
    <mergeCell ref="B17:F17"/>
    <mergeCell ref="B18:F18"/>
    <mergeCell ref="B19:F19"/>
    <mergeCell ref="B20:F20"/>
    <mergeCell ref="B21:F21"/>
    <mergeCell ref="C1:F1"/>
    <mergeCell ref="C3:F3"/>
    <mergeCell ref="C5:F5"/>
    <mergeCell ref="A7:F7"/>
    <mergeCell ref="A8:F8"/>
    <mergeCell ref="A9:F9"/>
    <mergeCell ref="A11:F11"/>
    <mergeCell ref="B12:F12"/>
    <mergeCell ref="B2:F2"/>
    <mergeCell ref="C98:F98"/>
    <mergeCell ref="C99:F99"/>
    <mergeCell ref="B89:F89"/>
    <mergeCell ref="C58:D58"/>
    <mergeCell ref="E58:F58"/>
    <mergeCell ref="C53:D53"/>
    <mergeCell ref="E53:F53"/>
    <mergeCell ref="C54:F54"/>
    <mergeCell ref="C55:F55"/>
    <mergeCell ref="C87:F87"/>
    <mergeCell ref="C88:F88"/>
    <mergeCell ref="C67:D67"/>
    <mergeCell ref="E67:F67"/>
    <mergeCell ref="C70:F70"/>
    <mergeCell ref="B71:F71"/>
    <mergeCell ref="C72:D72"/>
    <mergeCell ref="E72:F72"/>
    <mergeCell ref="B73:F73"/>
    <mergeCell ref="C74:D74"/>
    <mergeCell ref="E74:F74"/>
    <mergeCell ref="C83:D83"/>
    <mergeCell ref="E83:F83"/>
    <mergeCell ref="C68:F68"/>
    <mergeCell ref="C69:F69"/>
    <mergeCell ref="C90:D90"/>
    <mergeCell ref="E90:F90"/>
    <mergeCell ref="B91:F91"/>
    <mergeCell ref="C92:D92"/>
    <mergeCell ref="E92:F92"/>
    <mergeCell ref="C97:D97"/>
    <mergeCell ref="E97:F97"/>
    <mergeCell ref="C24:D24"/>
    <mergeCell ref="E24:F24"/>
    <mergeCell ref="C25:F25"/>
    <mergeCell ref="C26:F26"/>
    <mergeCell ref="B59:F59"/>
    <mergeCell ref="C60:D60"/>
    <mergeCell ref="E60:F60"/>
    <mergeCell ref="C27:F27"/>
    <mergeCell ref="B28:F28"/>
    <mergeCell ref="C32:D32"/>
    <mergeCell ref="E32:F32"/>
    <mergeCell ref="C48:D48"/>
    <mergeCell ref="E48:F48"/>
    <mergeCell ref="C93:D93"/>
    <mergeCell ref="E93:F93"/>
    <mergeCell ref="C95:D95"/>
    <mergeCell ref="E95:F95"/>
    <mergeCell ref="C220:F220"/>
    <mergeCell ref="C221:F221"/>
    <mergeCell ref="B222:F222"/>
    <mergeCell ref="C223:D223"/>
    <mergeCell ref="E223:F223"/>
    <mergeCell ref="B224:F224"/>
    <mergeCell ref="C100:F100"/>
    <mergeCell ref="B101:F101"/>
    <mergeCell ref="C102:D102"/>
    <mergeCell ref="E102:F102"/>
    <mergeCell ref="B103:F103"/>
    <mergeCell ref="C104:D104"/>
    <mergeCell ref="E104:F104"/>
    <mergeCell ref="C110:D110"/>
    <mergeCell ref="E110:F110"/>
    <mergeCell ref="C132:F132"/>
    <mergeCell ref="C133:F133"/>
    <mergeCell ref="C134:F134"/>
    <mergeCell ref="B135:F135"/>
    <mergeCell ref="E141:F141"/>
    <mergeCell ref="C136:D136"/>
    <mergeCell ref="E136:F136"/>
    <mergeCell ref="C111:F111"/>
    <mergeCell ref="C112:F112"/>
    <mergeCell ref="C56:F56"/>
    <mergeCell ref="B57:F57"/>
    <mergeCell ref="B237:F237"/>
    <mergeCell ref="C238:D238"/>
    <mergeCell ref="E238:F238"/>
    <mergeCell ref="B239:F239"/>
    <mergeCell ref="C240:D240"/>
    <mergeCell ref="E240:F240"/>
    <mergeCell ref="C84:F84"/>
    <mergeCell ref="C85:F85"/>
    <mergeCell ref="C86:F86"/>
    <mergeCell ref="C75:D75"/>
    <mergeCell ref="E75:F75"/>
    <mergeCell ref="C76:D76"/>
    <mergeCell ref="E76:F76"/>
    <mergeCell ref="C61:D61"/>
    <mergeCell ref="E61:F61"/>
    <mergeCell ref="C62:D62"/>
    <mergeCell ref="E62:F62"/>
    <mergeCell ref="C225:D225"/>
    <mergeCell ref="E225:F225"/>
    <mergeCell ref="C218:D218"/>
    <mergeCell ref="E218:F218"/>
    <mergeCell ref="C219:F219"/>
    <mergeCell ref="C242:D242"/>
    <mergeCell ref="E242:F242"/>
    <mergeCell ref="C243:D243"/>
    <mergeCell ref="E243:F243"/>
    <mergeCell ref="C236:F236"/>
    <mergeCell ref="C232:F232"/>
    <mergeCell ref="C233:F233"/>
    <mergeCell ref="C234:F234"/>
    <mergeCell ref="C231:D231"/>
    <mergeCell ref="E231:F231"/>
    <mergeCell ref="C235:F235"/>
    <mergeCell ref="C245:D245"/>
    <mergeCell ref="C246:D246"/>
    <mergeCell ref="C251:D251"/>
    <mergeCell ref="C252:D252"/>
    <mergeCell ref="B260:B261"/>
    <mergeCell ref="C260:D261"/>
    <mergeCell ref="C262:D262"/>
    <mergeCell ref="C263:D263"/>
    <mergeCell ref="A265:D265"/>
    <mergeCell ref="A267:D267"/>
    <mergeCell ref="A268:D268"/>
    <mergeCell ref="A269:D269"/>
    <mergeCell ref="C247:D247"/>
    <mergeCell ref="C248:D248"/>
    <mergeCell ref="C249:D249"/>
    <mergeCell ref="C250:D250"/>
    <mergeCell ref="C253:D253"/>
    <mergeCell ref="C254:D254"/>
    <mergeCell ref="C255:D255"/>
    <mergeCell ref="C256:D256"/>
    <mergeCell ref="C257:D257"/>
    <mergeCell ref="C258:D258"/>
    <mergeCell ref="C259:D259"/>
  </mergeCells>
  <pageMargins left="0.23622047244094491" right="0.23622047244094491"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workbookViewId="0">
      <selection activeCell="C3" sqref="C3:F3"/>
    </sheetView>
  </sheetViews>
  <sheetFormatPr defaultRowHeight="15" x14ac:dyDescent="0.25"/>
  <cols>
    <col min="1" max="1" width="9.5703125" customWidth="1"/>
    <col min="2" max="2" width="47.140625" customWidth="1"/>
    <col min="3" max="3" width="11.42578125" customWidth="1"/>
    <col min="4" max="4" width="9.140625" customWidth="1"/>
    <col min="5" max="5" width="10.7109375" customWidth="1"/>
    <col min="6" max="6" width="11" customWidth="1"/>
  </cols>
  <sheetData>
    <row r="1" spans="1:8" x14ac:dyDescent="0.25">
      <c r="C1" s="136" t="s">
        <v>1443</v>
      </c>
      <c r="D1" s="136"/>
      <c r="E1" s="136"/>
      <c r="F1" s="136"/>
    </row>
    <row r="2" spans="1:8" x14ac:dyDescent="0.25">
      <c r="B2" s="143" t="s">
        <v>1235</v>
      </c>
      <c r="C2" s="143"/>
      <c r="D2" s="143"/>
      <c r="E2" s="143"/>
      <c r="F2" s="143"/>
      <c r="G2" s="22"/>
      <c r="H2" s="22"/>
    </row>
    <row r="3" spans="1:8" x14ac:dyDescent="0.25">
      <c r="C3" s="137" t="s">
        <v>1444</v>
      </c>
      <c r="D3" s="137"/>
      <c r="E3" s="137"/>
      <c r="F3" s="137"/>
    </row>
    <row r="4" spans="1:8" x14ac:dyDescent="0.25">
      <c r="B4" s="14"/>
      <c r="C4" s="26"/>
      <c r="D4" s="25"/>
      <c r="E4" s="17"/>
      <c r="F4" s="26"/>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1206</v>
      </c>
      <c r="B9" s="129"/>
      <c r="C9" s="129"/>
      <c r="D9" s="129"/>
      <c r="E9" s="129"/>
      <c r="F9" s="129"/>
    </row>
    <row r="10" spans="1:8" ht="15.75" x14ac:dyDescent="0.25">
      <c r="A10" s="18"/>
      <c r="B10" s="19"/>
      <c r="C10" s="19"/>
      <c r="D10" s="19"/>
      <c r="E10" s="19"/>
      <c r="F10" s="19"/>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8.5" customHeight="1" x14ac:dyDescent="0.25">
      <c r="A13" s="20" t="s">
        <v>17</v>
      </c>
      <c r="B13" s="131" t="s">
        <v>1435</v>
      </c>
      <c r="C13" s="131"/>
      <c r="D13" s="131"/>
      <c r="E13" s="131"/>
      <c r="F13" s="131"/>
    </row>
    <row r="14" spans="1:8" ht="43.5" customHeight="1" x14ac:dyDescent="0.25">
      <c r="A14" s="20" t="s">
        <v>18</v>
      </c>
      <c r="B14" s="131" t="s">
        <v>1438</v>
      </c>
      <c r="C14" s="131"/>
      <c r="D14" s="131"/>
      <c r="E14" s="131"/>
      <c r="F14" s="131"/>
    </row>
    <row r="15" spans="1:8" x14ac:dyDescent="0.25">
      <c r="A15" s="20" t="s">
        <v>19</v>
      </c>
      <c r="B15" s="139" t="s">
        <v>20</v>
      </c>
      <c r="C15" s="140"/>
      <c r="D15" s="140"/>
      <c r="E15" s="140"/>
      <c r="F15" s="140"/>
    </row>
    <row r="16" spans="1:8" ht="41.25"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x14ac:dyDescent="0.25">
      <c r="A19" s="20" t="s">
        <v>27</v>
      </c>
      <c r="B19" s="131" t="s">
        <v>32</v>
      </c>
      <c r="C19" s="131"/>
      <c r="D19" s="131"/>
      <c r="E19" s="131"/>
      <c r="F19" s="131"/>
    </row>
    <row r="20" spans="1:6" ht="44.25" customHeight="1" x14ac:dyDescent="0.25">
      <c r="A20" s="20" t="s">
        <v>28</v>
      </c>
      <c r="B20" s="131" t="s">
        <v>29</v>
      </c>
      <c r="C20" s="131"/>
      <c r="D20" s="131"/>
      <c r="E20" s="131"/>
      <c r="F20" s="131"/>
    </row>
    <row r="21" spans="1:6" ht="16.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4" spans="1:6" ht="36" customHeight="1" x14ac:dyDescent="0.25">
      <c r="A24" s="2" t="s">
        <v>330</v>
      </c>
      <c r="B24" s="3" t="s">
        <v>545</v>
      </c>
      <c r="C24" s="115" t="s">
        <v>4</v>
      </c>
      <c r="D24" s="116"/>
      <c r="E24" s="115" t="s">
        <v>5</v>
      </c>
      <c r="F24" s="116"/>
    </row>
    <row r="25" spans="1:6" x14ac:dyDescent="0.25">
      <c r="A25" s="4"/>
      <c r="B25" s="5" t="s">
        <v>71</v>
      </c>
      <c r="C25" s="112">
        <v>3</v>
      </c>
      <c r="D25" s="113"/>
      <c r="E25" s="113"/>
      <c r="F25" s="114"/>
    </row>
    <row r="26" spans="1:6" x14ac:dyDescent="0.25">
      <c r="A26" s="4"/>
      <c r="B26" s="5" t="s">
        <v>6</v>
      </c>
      <c r="C26" s="107"/>
      <c r="D26" s="108"/>
      <c r="E26" s="108"/>
      <c r="F26" s="109"/>
    </row>
    <row r="27" spans="1:6" s="28" customFormat="1" x14ac:dyDescent="0.25">
      <c r="A27" s="6"/>
      <c r="B27" s="7" t="str">
        <f>CONCATENATE("KOPĒJA CENA ",A24," pozīcija kopā bez PVN, EUR:")</f>
        <v>KOPĒJA CENA 4.1 pozīcija kopā bez PVN, EUR:</v>
      </c>
      <c r="C27" s="123">
        <f>C25*C26</f>
        <v>0</v>
      </c>
      <c r="D27" s="124"/>
      <c r="E27" s="124"/>
      <c r="F27" s="125"/>
    </row>
    <row r="28" spans="1:6" s="28" customFormat="1" x14ac:dyDescent="0.25">
      <c r="A28" s="4"/>
      <c r="B28" s="5" t="s">
        <v>7</v>
      </c>
      <c r="C28" s="112"/>
      <c r="D28" s="113"/>
      <c r="E28" s="113"/>
      <c r="F28" s="114"/>
    </row>
    <row r="29" spans="1:6" s="28" customFormat="1" x14ac:dyDescent="0.25">
      <c r="A29" s="4"/>
      <c r="B29" s="5" t="s">
        <v>8</v>
      </c>
      <c r="C29" s="112"/>
      <c r="D29" s="113"/>
      <c r="E29" s="113"/>
      <c r="F29" s="114"/>
    </row>
    <row r="30" spans="1:6" x14ac:dyDescent="0.25">
      <c r="A30" s="8" t="s">
        <v>331</v>
      </c>
      <c r="B30" s="117" t="s">
        <v>10</v>
      </c>
      <c r="C30" s="118"/>
      <c r="D30" s="118"/>
      <c r="E30" s="118"/>
      <c r="F30" s="119"/>
    </row>
    <row r="31" spans="1:6" x14ac:dyDescent="0.25">
      <c r="A31" s="9" t="s">
        <v>1156</v>
      </c>
      <c r="B31" s="34" t="s">
        <v>546</v>
      </c>
      <c r="C31" s="110"/>
      <c r="D31" s="111"/>
      <c r="E31" s="110"/>
      <c r="F31" s="111"/>
    </row>
    <row r="32" spans="1:6" x14ac:dyDescent="0.25">
      <c r="A32" s="10" t="s">
        <v>332</v>
      </c>
      <c r="B32" s="120" t="s">
        <v>13</v>
      </c>
      <c r="C32" s="121"/>
      <c r="D32" s="121"/>
      <c r="E32" s="121"/>
      <c r="F32" s="122"/>
    </row>
    <row r="33" spans="1:6" x14ac:dyDescent="0.25">
      <c r="A33" s="9" t="s">
        <v>1157</v>
      </c>
      <c r="B33" s="34" t="s">
        <v>41</v>
      </c>
      <c r="C33" s="110"/>
      <c r="D33" s="111"/>
      <c r="E33" s="110"/>
      <c r="F33" s="111"/>
    </row>
    <row r="34" spans="1:6" ht="28.5" customHeight="1" x14ac:dyDescent="0.25">
      <c r="A34" s="9" t="s">
        <v>333</v>
      </c>
      <c r="B34" s="34" t="s">
        <v>869</v>
      </c>
      <c r="C34" s="110"/>
      <c r="D34" s="111"/>
      <c r="E34" s="110"/>
      <c r="F34" s="111"/>
    </row>
    <row r="35" spans="1:6" x14ac:dyDescent="0.25">
      <c r="A35" s="9" t="s">
        <v>1158</v>
      </c>
      <c r="B35" s="34" t="s">
        <v>547</v>
      </c>
      <c r="C35" s="110"/>
      <c r="D35" s="111"/>
      <c r="E35" s="110"/>
      <c r="F35" s="111"/>
    </row>
    <row r="36" spans="1:6" ht="25.5" x14ac:dyDescent="0.25">
      <c r="A36" s="9" t="s">
        <v>1159</v>
      </c>
      <c r="B36" s="34" t="s">
        <v>868</v>
      </c>
      <c r="C36" s="110"/>
      <c r="D36" s="111"/>
      <c r="E36" s="110"/>
      <c r="F36" s="111"/>
    </row>
    <row r="37" spans="1:6" x14ac:dyDescent="0.25">
      <c r="A37" s="9" t="s">
        <v>1160</v>
      </c>
      <c r="B37" s="35" t="s">
        <v>548</v>
      </c>
      <c r="C37" s="110"/>
      <c r="D37" s="111"/>
      <c r="E37" s="110"/>
      <c r="F37" s="111"/>
    </row>
    <row r="39" spans="1:6" ht="36" customHeight="1" x14ac:dyDescent="0.25">
      <c r="A39" s="2" t="s">
        <v>731</v>
      </c>
      <c r="B39" s="3" t="s">
        <v>555</v>
      </c>
      <c r="C39" s="115" t="s">
        <v>4</v>
      </c>
      <c r="D39" s="116"/>
      <c r="E39" s="115" t="s">
        <v>5</v>
      </c>
      <c r="F39" s="116"/>
    </row>
    <row r="40" spans="1:6" s="28" customFormat="1" x14ac:dyDescent="0.25">
      <c r="A40" s="6"/>
      <c r="B40" s="7" t="str">
        <f>CONCATENATE("KOPĒJA CENA ",A39," pozīcija kopā bez PVN, EUR:")</f>
        <v>KOPĒJA CENA 4.2 pozīcija kopā bez PVN, EUR:</v>
      </c>
      <c r="C40" s="123">
        <f>SUM(C50*D50,C51*D51,C52*D52,C53*D53)</f>
        <v>0</v>
      </c>
      <c r="D40" s="124"/>
      <c r="E40" s="124"/>
      <c r="F40" s="125"/>
    </row>
    <row r="41" spans="1:6" s="28" customFormat="1" x14ac:dyDescent="0.25">
      <c r="A41" s="4"/>
      <c r="B41" s="5" t="s">
        <v>7</v>
      </c>
      <c r="C41" s="112"/>
      <c r="D41" s="113"/>
      <c r="E41" s="113"/>
      <c r="F41" s="114"/>
    </row>
    <row r="42" spans="1:6" s="28" customFormat="1" x14ac:dyDescent="0.25">
      <c r="A42" s="4"/>
      <c r="B42" s="5" t="s">
        <v>8</v>
      </c>
      <c r="C42" s="112"/>
      <c r="D42" s="113"/>
      <c r="E42" s="113"/>
      <c r="F42" s="114"/>
    </row>
    <row r="43" spans="1:6" x14ac:dyDescent="0.25">
      <c r="A43" s="8" t="s">
        <v>728</v>
      </c>
      <c r="B43" s="117" t="s">
        <v>10</v>
      </c>
      <c r="C43" s="118"/>
      <c r="D43" s="118"/>
      <c r="E43" s="118"/>
      <c r="F43" s="119"/>
    </row>
    <row r="44" spans="1:6" x14ac:dyDescent="0.25">
      <c r="A44" s="9" t="s">
        <v>1161</v>
      </c>
      <c r="B44" s="34" t="s">
        <v>72</v>
      </c>
      <c r="C44" s="110"/>
      <c r="D44" s="111"/>
      <c r="E44" s="110"/>
      <c r="F44" s="111"/>
    </row>
    <row r="45" spans="1:6" x14ac:dyDescent="0.25">
      <c r="A45" s="10" t="s">
        <v>729</v>
      </c>
      <c r="B45" s="120" t="s">
        <v>13</v>
      </c>
      <c r="C45" s="121"/>
      <c r="D45" s="121"/>
      <c r="E45" s="121"/>
      <c r="F45" s="122"/>
    </row>
    <row r="46" spans="1:6" x14ac:dyDescent="0.25">
      <c r="A46" s="9" t="s">
        <v>1162</v>
      </c>
      <c r="B46" s="34" t="s">
        <v>413</v>
      </c>
      <c r="C46" s="110"/>
      <c r="D46" s="111"/>
      <c r="E46" s="110"/>
      <c r="F46" s="111"/>
    </row>
    <row r="47" spans="1:6" ht="15" customHeight="1" x14ac:dyDescent="0.25">
      <c r="A47" s="9" t="s">
        <v>1163</v>
      </c>
      <c r="B47" s="34" t="s">
        <v>1237</v>
      </c>
      <c r="C47" s="110"/>
      <c r="D47" s="111"/>
      <c r="E47" s="110"/>
      <c r="F47" s="111"/>
    </row>
    <row r="48" spans="1:6" x14ac:dyDescent="0.25">
      <c r="A48" s="9" t="s">
        <v>1164</v>
      </c>
      <c r="B48" s="34" t="s">
        <v>870</v>
      </c>
      <c r="C48" s="110"/>
      <c r="D48" s="111"/>
      <c r="E48" s="110"/>
      <c r="F48" s="111"/>
    </row>
    <row r="49" spans="1:6" ht="54" x14ac:dyDescent="0.25">
      <c r="A49" s="10" t="s">
        <v>730</v>
      </c>
      <c r="B49" s="29" t="s">
        <v>42</v>
      </c>
      <c r="C49" s="30" t="s">
        <v>43</v>
      </c>
      <c r="D49" s="30" t="s">
        <v>44</v>
      </c>
      <c r="E49" s="30" t="s">
        <v>4</v>
      </c>
      <c r="F49" s="30" t="s">
        <v>45</v>
      </c>
    </row>
    <row r="50" spans="1:6" ht="25.5" x14ac:dyDescent="0.25">
      <c r="A50" s="9" t="s">
        <v>1165</v>
      </c>
      <c r="B50" s="34" t="s">
        <v>556</v>
      </c>
      <c r="C50" s="31">
        <v>2</v>
      </c>
      <c r="D50" s="31"/>
      <c r="E50" s="31"/>
      <c r="F50" s="32"/>
    </row>
    <row r="51" spans="1:6" ht="25.5" x14ac:dyDescent="0.25">
      <c r="A51" s="9" t="s">
        <v>1166</v>
      </c>
      <c r="B51" s="34" t="s">
        <v>557</v>
      </c>
      <c r="C51" s="31">
        <v>2</v>
      </c>
      <c r="D51" s="31"/>
      <c r="E51" s="31"/>
      <c r="F51" s="32"/>
    </row>
    <row r="52" spans="1:6" ht="25.5" x14ac:dyDescent="0.25">
      <c r="A52" s="9" t="s">
        <v>1167</v>
      </c>
      <c r="B52" s="34" t="s">
        <v>558</v>
      </c>
      <c r="C52" s="31">
        <v>2</v>
      </c>
      <c r="D52" s="31"/>
      <c r="E52" s="31"/>
      <c r="F52" s="32"/>
    </row>
    <row r="53" spans="1:6" ht="25.5" x14ac:dyDescent="0.25">
      <c r="A53" s="9" t="s">
        <v>1168</v>
      </c>
      <c r="B53" s="34" t="s">
        <v>559</v>
      </c>
      <c r="C53" s="31">
        <v>2</v>
      </c>
      <c r="D53" s="31"/>
      <c r="E53" s="31"/>
      <c r="F53" s="32"/>
    </row>
    <row r="55" spans="1:6" ht="36" customHeight="1" x14ac:dyDescent="0.25">
      <c r="A55" s="2" t="s">
        <v>1169</v>
      </c>
      <c r="B55" s="3" t="s">
        <v>560</v>
      </c>
      <c r="C55" s="115" t="s">
        <v>4</v>
      </c>
      <c r="D55" s="116"/>
      <c r="E55" s="115" t="s">
        <v>5</v>
      </c>
      <c r="F55" s="116"/>
    </row>
    <row r="56" spans="1:6" x14ac:dyDescent="0.25">
      <c r="A56" s="4"/>
      <c r="B56" s="5" t="s">
        <v>71</v>
      </c>
      <c r="C56" s="112">
        <v>2</v>
      </c>
      <c r="D56" s="113"/>
      <c r="E56" s="113"/>
      <c r="F56" s="114"/>
    </row>
    <row r="57" spans="1:6" x14ac:dyDescent="0.25">
      <c r="A57" s="4"/>
      <c r="B57" s="5" t="s">
        <v>6</v>
      </c>
      <c r="C57" s="107"/>
      <c r="D57" s="108"/>
      <c r="E57" s="108"/>
      <c r="F57" s="109"/>
    </row>
    <row r="58" spans="1:6" s="28" customFormat="1" x14ac:dyDescent="0.25">
      <c r="A58" s="6"/>
      <c r="B58" s="7" t="str">
        <f>CONCATENATE("KOPĒJA CENA ",A55," pozīcija kopā bez PVN, EUR:")</f>
        <v>KOPĒJA CENA 4.3 pozīcija kopā bez PVN, EUR:</v>
      </c>
      <c r="C58" s="123">
        <f>C56*C57</f>
        <v>0</v>
      </c>
      <c r="D58" s="124"/>
      <c r="E58" s="124"/>
      <c r="F58" s="125"/>
    </row>
    <row r="59" spans="1:6" s="28" customFormat="1" x14ac:dyDescent="0.25">
      <c r="A59" s="4"/>
      <c r="B59" s="5" t="s">
        <v>7</v>
      </c>
      <c r="C59" s="112"/>
      <c r="D59" s="113"/>
      <c r="E59" s="113"/>
      <c r="F59" s="114"/>
    </row>
    <row r="60" spans="1:6" s="28" customFormat="1" x14ac:dyDescent="0.25">
      <c r="A60" s="4"/>
      <c r="B60" s="5" t="s">
        <v>8</v>
      </c>
      <c r="C60" s="112"/>
      <c r="D60" s="113"/>
      <c r="E60" s="113"/>
      <c r="F60" s="114"/>
    </row>
    <row r="61" spans="1:6" x14ac:dyDescent="0.25">
      <c r="A61" s="8" t="s">
        <v>1170</v>
      </c>
      <c r="B61" s="117" t="s">
        <v>10</v>
      </c>
      <c r="C61" s="118"/>
      <c r="D61" s="118"/>
      <c r="E61" s="118"/>
      <c r="F61" s="119"/>
    </row>
    <row r="62" spans="1:6" x14ac:dyDescent="0.25">
      <c r="A62" s="9" t="s">
        <v>1171</v>
      </c>
      <c r="B62" s="34" t="s">
        <v>210</v>
      </c>
      <c r="C62" s="110"/>
      <c r="D62" s="111"/>
      <c r="E62" s="110"/>
      <c r="F62" s="111"/>
    </row>
    <row r="63" spans="1:6" x14ac:dyDescent="0.25">
      <c r="A63" s="10" t="s">
        <v>1172</v>
      </c>
      <c r="B63" s="120" t="s">
        <v>13</v>
      </c>
      <c r="C63" s="121"/>
      <c r="D63" s="121"/>
      <c r="E63" s="121"/>
      <c r="F63" s="122"/>
    </row>
    <row r="64" spans="1:6" x14ac:dyDescent="0.25">
      <c r="A64" s="9" t="s">
        <v>1173</v>
      </c>
      <c r="B64" s="34" t="s">
        <v>264</v>
      </c>
      <c r="C64" s="110"/>
      <c r="D64" s="111"/>
      <c r="E64" s="110"/>
      <c r="F64" s="111"/>
    </row>
    <row r="65" spans="1:6" ht="25.5" x14ac:dyDescent="0.25">
      <c r="A65" s="9" t="s">
        <v>1174</v>
      </c>
      <c r="B65" s="34" t="s">
        <v>561</v>
      </c>
      <c r="C65" s="110"/>
      <c r="D65" s="111"/>
      <c r="E65" s="110"/>
      <c r="F65" s="111"/>
    </row>
    <row r="66" spans="1:6" x14ac:dyDescent="0.25">
      <c r="A66" s="9" t="s">
        <v>1175</v>
      </c>
      <c r="B66" s="34" t="s">
        <v>241</v>
      </c>
      <c r="C66" s="110"/>
      <c r="D66" s="111"/>
      <c r="E66" s="110"/>
      <c r="F66" s="111"/>
    </row>
    <row r="67" spans="1:6" x14ac:dyDescent="0.25">
      <c r="A67" s="9" t="s">
        <v>1176</v>
      </c>
      <c r="B67" s="35" t="s">
        <v>562</v>
      </c>
      <c r="C67" s="110"/>
      <c r="D67" s="111"/>
      <c r="E67" s="110"/>
      <c r="F67" s="111"/>
    </row>
    <row r="69" spans="1:6" ht="36" customHeight="1" x14ac:dyDescent="0.25">
      <c r="A69" s="2" t="s">
        <v>1177</v>
      </c>
      <c r="B69" s="3" t="s">
        <v>579</v>
      </c>
      <c r="C69" s="115" t="s">
        <v>4</v>
      </c>
      <c r="D69" s="116"/>
      <c r="E69" s="115" t="s">
        <v>5</v>
      </c>
      <c r="F69" s="116"/>
    </row>
    <row r="70" spans="1:6" x14ac:dyDescent="0.25">
      <c r="A70" s="4"/>
      <c r="B70" s="5" t="s">
        <v>71</v>
      </c>
      <c r="C70" s="112">
        <v>1</v>
      </c>
      <c r="D70" s="113"/>
      <c r="E70" s="113"/>
      <c r="F70" s="114"/>
    </row>
    <row r="71" spans="1:6" x14ac:dyDescent="0.25">
      <c r="A71" s="4"/>
      <c r="B71" s="5" t="s">
        <v>6</v>
      </c>
      <c r="C71" s="107"/>
      <c r="D71" s="108"/>
      <c r="E71" s="108"/>
      <c r="F71" s="109"/>
    </row>
    <row r="72" spans="1:6" s="28" customFormat="1" x14ac:dyDescent="0.25">
      <c r="A72" s="6"/>
      <c r="B72" s="7" t="str">
        <f>CONCATENATE("KOPĒJA CENA ",A69," pozīcija kopā bez PVN, EUR:")</f>
        <v>KOPĒJA CENA 4.4 pozīcija kopā bez PVN, EUR:</v>
      </c>
      <c r="C72" s="123">
        <f>C70*C71</f>
        <v>0</v>
      </c>
      <c r="D72" s="124"/>
      <c r="E72" s="124"/>
      <c r="F72" s="125"/>
    </row>
    <row r="73" spans="1:6" s="28" customFormat="1" x14ac:dyDescent="0.25">
      <c r="A73" s="4"/>
      <c r="B73" s="5" t="s">
        <v>7</v>
      </c>
      <c r="C73" s="112"/>
      <c r="D73" s="113"/>
      <c r="E73" s="113"/>
      <c r="F73" s="114"/>
    </row>
    <row r="74" spans="1:6" s="28" customFormat="1" x14ac:dyDescent="0.25">
      <c r="A74" s="4"/>
      <c r="B74" s="5" t="s">
        <v>8</v>
      </c>
      <c r="C74" s="112"/>
      <c r="D74" s="113"/>
      <c r="E74" s="113"/>
      <c r="F74" s="114"/>
    </row>
    <row r="75" spans="1:6" x14ac:dyDescent="0.25">
      <c r="A75" s="8" t="s">
        <v>1178</v>
      </c>
      <c r="B75" s="117" t="s">
        <v>10</v>
      </c>
      <c r="C75" s="118"/>
      <c r="D75" s="118"/>
      <c r="E75" s="118"/>
      <c r="F75" s="119"/>
    </row>
    <row r="76" spans="1:6" x14ac:dyDescent="0.25">
      <c r="A76" s="9" t="s">
        <v>1179</v>
      </c>
      <c r="B76" s="34" t="s">
        <v>143</v>
      </c>
      <c r="C76" s="110"/>
      <c r="D76" s="111"/>
      <c r="E76" s="110"/>
      <c r="F76" s="111"/>
    </row>
    <row r="77" spans="1:6" x14ac:dyDescent="0.25">
      <c r="A77" s="10" t="s">
        <v>1180</v>
      </c>
      <c r="B77" s="120" t="s">
        <v>13</v>
      </c>
      <c r="C77" s="121"/>
      <c r="D77" s="121"/>
      <c r="E77" s="121"/>
      <c r="F77" s="122"/>
    </row>
    <row r="78" spans="1:6" ht="25.5" x14ac:dyDescent="0.25">
      <c r="A78" s="9" t="s">
        <v>1181</v>
      </c>
      <c r="B78" s="34" t="s">
        <v>580</v>
      </c>
      <c r="C78" s="110"/>
      <c r="D78" s="111"/>
      <c r="E78" s="110"/>
      <c r="F78" s="111"/>
    </row>
    <row r="79" spans="1:6" x14ac:dyDescent="0.25">
      <c r="A79" s="9" t="s">
        <v>1182</v>
      </c>
      <c r="B79" s="34" t="s">
        <v>145</v>
      </c>
      <c r="C79" s="110"/>
      <c r="D79" s="111"/>
      <c r="E79" s="110"/>
      <c r="F79" s="111"/>
    </row>
    <row r="80" spans="1:6" x14ac:dyDescent="0.25">
      <c r="A80" s="9" t="s">
        <v>1183</v>
      </c>
      <c r="B80" s="34" t="s">
        <v>581</v>
      </c>
      <c r="C80" s="110"/>
      <c r="D80" s="111"/>
      <c r="E80" s="110"/>
      <c r="F80" s="111"/>
    </row>
    <row r="81" spans="1:6" x14ac:dyDescent="0.25">
      <c r="A81" s="9" t="s">
        <v>1184</v>
      </c>
      <c r="B81" s="41" t="s">
        <v>582</v>
      </c>
      <c r="C81" s="110"/>
      <c r="D81" s="111"/>
      <c r="E81" s="110"/>
      <c r="F81" s="111"/>
    </row>
    <row r="82" spans="1:6" x14ac:dyDescent="0.25">
      <c r="A82" s="9" t="s">
        <v>1185</v>
      </c>
      <c r="B82" s="34" t="s">
        <v>893</v>
      </c>
      <c r="C82" s="110"/>
      <c r="D82" s="111"/>
      <c r="E82" s="110"/>
      <c r="F82" s="111"/>
    </row>
    <row r="83" spans="1:6" x14ac:dyDescent="0.25">
      <c r="A83" s="9" t="s">
        <v>1238</v>
      </c>
      <c r="B83" s="34" t="s">
        <v>892</v>
      </c>
      <c r="C83" s="110"/>
      <c r="D83" s="111"/>
      <c r="E83" s="110"/>
      <c r="F83" s="111"/>
    </row>
    <row r="85" spans="1:6" ht="36" customHeight="1" x14ac:dyDescent="0.25">
      <c r="A85" s="2" t="s">
        <v>1186</v>
      </c>
      <c r="B85" s="3" t="s">
        <v>583</v>
      </c>
      <c r="C85" s="115" t="s">
        <v>4</v>
      </c>
      <c r="D85" s="116"/>
      <c r="E85" s="115" t="s">
        <v>5</v>
      </c>
      <c r="F85" s="116"/>
    </row>
    <row r="86" spans="1:6" s="28" customFormat="1" x14ac:dyDescent="0.25">
      <c r="A86" s="6"/>
      <c r="B86" s="7" t="str">
        <f>CONCATENATE("KOPĒJA CENA ",A85," pozīcija kopā bez PVN, EUR:")</f>
        <v>KOPĒJA CENA 4.5 pozīcija kopā bez PVN, EUR:</v>
      </c>
      <c r="C86" s="123">
        <f>SUM(C99*D99,C100*D100,C101*D101,C102*D102,C103*D103,C104*D104)</f>
        <v>0</v>
      </c>
      <c r="D86" s="124"/>
      <c r="E86" s="124"/>
      <c r="F86" s="125"/>
    </row>
    <row r="87" spans="1:6" s="28" customFormat="1" x14ac:dyDescent="0.25">
      <c r="A87" s="4"/>
      <c r="B87" s="5" t="s">
        <v>7</v>
      </c>
      <c r="C87" s="112"/>
      <c r="D87" s="113"/>
      <c r="E87" s="113"/>
      <c r="F87" s="114"/>
    </row>
    <row r="88" spans="1:6" s="28" customFormat="1" x14ac:dyDescent="0.25">
      <c r="A88" s="4"/>
      <c r="B88" s="5" t="s">
        <v>8</v>
      </c>
      <c r="C88" s="112"/>
      <c r="D88" s="113"/>
      <c r="E88" s="113"/>
      <c r="F88" s="114"/>
    </row>
    <row r="89" spans="1:6" x14ac:dyDescent="0.25">
      <c r="A89" s="8" t="s">
        <v>1187</v>
      </c>
      <c r="B89" s="117" t="s">
        <v>10</v>
      </c>
      <c r="C89" s="118"/>
      <c r="D89" s="118"/>
      <c r="E89" s="118"/>
      <c r="F89" s="119"/>
    </row>
    <row r="90" spans="1:6" x14ac:dyDescent="0.25">
      <c r="A90" s="9" t="s">
        <v>1188</v>
      </c>
      <c r="B90" s="34" t="s">
        <v>143</v>
      </c>
      <c r="C90" s="110"/>
      <c r="D90" s="111"/>
      <c r="E90" s="110"/>
      <c r="F90" s="111"/>
    </row>
    <row r="91" spans="1:6" x14ac:dyDescent="0.25">
      <c r="A91" s="10" t="s">
        <v>1189</v>
      </c>
      <c r="B91" s="120" t="s">
        <v>13</v>
      </c>
      <c r="C91" s="121"/>
      <c r="D91" s="121"/>
      <c r="E91" s="121"/>
      <c r="F91" s="122"/>
    </row>
    <row r="92" spans="1:6" ht="25.5" x14ac:dyDescent="0.25">
      <c r="A92" s="9" t="s">
        <v>1190</v>
      </c>
      <c r="B92" s="34" t="s">
        <v>584</v>
      </c>
      <c r="C92" s="110"/>
      <c r="D92" s="111"/>
      <c r="E92" s="110"/>
      <c r="F92" s="111"/>
    </row>
    <row r="93" spans="1:6" x14ac:dyDescent="0.25">
      <c r="A93" s="9" t="s">
        <v>1191</v>
      </c>
      <c r="B93" s="34" t="s">
        <v>174</v>
      </c>
      <c r="C93" s="110"/>
      <c r="D93" s="111"/>
      <c r="E93" s="110"/>
      <c r="F93" s="111"/>
    </row>
    <row r="94" spans="1:6" x14ac:dyDescent="0.25">
      <c r="A94" s="9" t="s">
        <v>1192</v>
      </c>
      <c r="B94" s="41" t="s">
        <v>585</v>
      </c>
      <c r="C94" s="110"/>
      <c r="D94" s="111"/>
      <c r="E94" s="110"/>
      <c r="F94" s="111"/>
    </row>
    <row r="95" spans="1:6" x14ac:dyDescent="0.25">
      <c r="A95" s="9" t="s">
        <v>1239</v>
      </c>
      <c r="B95" s="34" t="s">
        <v>51</v>
      </c>
      <c r="C95" s="110"/>
      <c r="D95" s="111"/>
      <c r="E95" s="110"/>
      <c r="F95" s="111"/>
    </row>
    <row r="96" spans="1:6" ht="38.25" x14ac:dyDescent="0.25">
      <c r="A96" s="9" t="s">
        <v>1240</v>
      </c>
      <c r="B96" s="34" t="s">
        <v>175</v>
      </c>
      <c r="C96" s="110"/>
      <c r="D96" s="111"/>
      <c r="E96" s="110"/>
      <c r="F96" s="111"/>
    </row>
    <row r="97" spans="1:6" x14ac:dyDescent="0.25">
      <c r="A97" s="9" t="s">
        <v>1241</v>
      </c>
      <c r="B97" s="34" t="s">
        <v>176</v>
      </c>
      <c r="C97" s="110"/>
      <c r="D97" s="111"/>
      <c r="E97" s="110"/>
      <c r="F97" s="111"/>
    </row>
    <row r="98" spans="1:6" ht="54" x14ac:dyDescent="0.25">
      <c r="A98" s="10" t="s">
        <v>1193</v>
      </c>
      <c r="B98" s="29" t="s">
        <v>42</v>
      </c>
      <c r="C98" s="30" t="s">
        <v>43</v>
      </c>
      <c r="D98" s="30" t="s">
        <v>44</v>
      </c>
      <c r="E98" s="30" t="s">
        <v>4</v>
      </c>
      <c r="F98" s="30" t="s">
        <v>45</v>
      </c>
    </row>
    <row r="99" spans="1:6" x14ac:dyDescent="0.25">
      <c r="A99" s="9" t="s">
        <v>1194</v>
      </c>
      <c r="B99" s="34" t="s">
        <v>1151</v>
      </c>
      <c r="C99" s="31">
        <v>2</v>
      </c>
      <c r="D99" s="31"/>
      <c r="E99" s="31"/>
      <c r="F99" s="32"/>
    </row>
    <row r="100" spans="1:6" x14ac:dyDescent="0.25">
      <c r="A100" s="9" t="s">
        <v>1195</v>
      </c>
      <c r="B100" s="34" t="s">
        <v>1152</v>
      </c>
      <c r="C100" s="31">
        <v>2</v>
      </c>
      <c r="D100" s="31"/>
      <c r="E100" s="31"/>
      <c r="F100" s="32"/>
    </row>
    <row r="101" spans="1:6" ht="27.75" customHeight="1" x14ac:dyDescent="0.25">
      <c r="A101" s="9" t="s">
        <v>1196</v>
      </c>
      <c r="B101" s="34" t="s">
        <v>1153</v>
      </c>
      <c r="C101" s="31">
        <v>2</v>
      </c>
      <c r="D101" s="31"/>
      <c r="E101" s="31"/>
      <c r="F101" s="32"/>
    </row>
    <row r="102" spans="1:6" ht="25.5" x14ac:dyDescent="0.25">
      <c r="A102" s="9" t="s">
        <v>1242</v>
      </c>
      <c r="B102" s="34" t="s">
        <v>1154</v>
      </c>
      <c r="C102" s="31">
        <v>2</v>
      </c>
      <c r="D102" s="31"/>
      <c r="E102" s="31"/>
      <c r="F102" s="32"/>
    </row>
    <row r="103" spans="1:6" ht="27" customHeight="1" x14ac:dyDescent="0.25">
      <c r="A103" s="9" t="s">
        <v>1243</v>
      </c>
      <c r="B103" s="34" t="s">
        <v>1155</v>
      </c>
      <c r="C103" s="31">
        <v>2</v>
      </c>
      <c r="D103" s="31"/>
      <c r="E103" s="31"/>
      <c r="F103" s="32"/>
    </row>
    <row r="104" spans="1:6" ht="25.5" x14ac:dyDescent="0.25">
      <c r="A104" s="9" t="s">
        <v>1244</v>
      </c>
      <c r="B104" s="34" t="s">
        <v>950</v>
      </c>
      <c r="C104" s="31">
        <v>2</v>
      </c>
      <c r="D104" s="31"/>
      <c r="E104" s="31"/>
      <c r="F104" s="32"/>
    </row>
    <row r="106" spans="1:6" ht="36" customHeight="1" x14ac:dyDescent="0.25">
      <c r="A106" s="2" t="s">
        <v>1197</v>
      </c>
      <c r="B106" s="3" t="s">
        <v>563</v>
      </c>
      <c r="C106" s="115" t="s">
        <v>4</v>
      </c>
      <c r="D106" s="116"/>
      <c r="E106" s="115" t="s">
        <v>5</v>
      </c>
      <c r="F106" s="116"/>
    </row>
    <row r="107" spans="1:6" s="28" customFormat="1" x14ac:dyDescent="0.25">
      <c r="A107" s="6"/>
      <c r="B107" s="7" t="str">
        <f>CONCATENATE("KOPĒJA CENA ",A106," pozīcija kopā bez PVN, EUR:")</f>
        <v>KOPĒJA CENA 4.6 pozīcija kopā bez PVN, EUR:</v>
      </c>
      <c r="C107" s="123">
        <f>SUM(C117*D117,C118*D118,C119*D119)</f>
        <v>0</v>
      </c>
      <c r="D107" s="124"/>
      <c r="E107" s="124"/>
      <c r="F107" s="125"/>
    </row>
    <row r="108" spans="1:6" s="28" customFormat="1" x14ac:dyDescent="0.25">
      <c r="A108" s="4"/>
      <c r="B108" s="5" t="s">
        <v>7</v>
      </c>
      <c r="C108" s="112"/>
      <c r="D108" s="113"/>
      <c r="E108" s="113"/>
      <c r="F108" s="114"/>
    </row>
    <row r="109" spans="1:6" s="28" customFormat="1" x14ac:dyDescent="0.25">
      <c r="A109" s="4"/>
      <c r="B109" s="5" t="s">
        <v>8</v>
      </c>
      <c r="C109" s="112"/>
      <c r="D109" s="113"/>
      <c r="E109" s="113"/>
      <c r="F109" s="114"/>
    </row>
    <row r="110" spans="1:6" x14ac:dyDescent="0.25">
      <c r="A110" s="8" t="s">
        <v>1198</v>
      </c>
      <c r="B110" s="117" t="s">
        <v>10</v>
      </c>
      <c r="C110" s="118"/>
      <c r="D110" s="118"/>
      <c r="E110" s="118"/>
      <c r="F110" s="119"/>
    </row>
    <row r="111" spans="1:6" x14ac:dyDescent="0.25">
      <c r="A111" s="9" t="s">
        <v>1199</v>
      </c>
      <c r="B111" s="34" t="s">
        <v>210</v>
      </c>
      <c r="C111" s="110"/>
      <c r="D111" s="111"/>
      <c r="E111" s="110"/>
      <c r="F111" s="111"/>
    </row>
    <row r="112" spans="1:6" x14ac:dyDescent="0.25">
      <c r="A112" s="10" t="s">
        <v>1200</v>
      </c>
      <c r="B112" s="120" t="s">
        <v>13</v>
      </c>
      <c r="C112" s="121"/>
      <c r="D112" s="121"/>
      <c r="E112" s="121"/>
      <c r="F112" s="122"/>
    </row>
    <row r="113" spans="1:6" x14ac:dyDescent="0.25">
      <c r="A113" s="9" t="s">
        <v>1201</v>
      </c>
      <c r="B113" s="34" t="s">
        <v>264</v>
      </c>
      <c r="C113" s="110"/>
      <c r="D113" s="111"/>
      <c r="E113" s="110"/>
      <c r="F113" s="111"/>
    </row>
    <row r="114" spans="1:6" ht="25.5" x14ac:dyDescent="0.25">
      <c r="A114" s="9" t="s">
        <v>1202</v>
      </c>
      <c r="B114" s="34" t="s">
        <v>564</v>
      </c>
      <c r="C114" s="110"/>
      <c r="D114" s="111"/>
      <c r="E114" s="110"/>
      <c r="F114" s="111"/>
    </row>
    <row r="115" spans="1:6" x14ac:dyDescent="0.25">
      <c r="A115" s="9" t="s">
        <v>1203</v>
      </c>
      <c r="B115" s="34" t="s">
        <v>475</v>
      </c>
      <c r="C115" s="110"/>
      <c r="D115" s="111"/>
      <c r="E115" s="110"/>
      <c r="F115" s="111"/>
    </row>
    <row r="116" spans="1:6" ht="54" x14ac:dyDescent="0.25">
      <c r="A116" s="10" t="s">
        <v>1245</v>
      </c>
      <c r="B116" s="29" t="s">
        <v>42</v>
      </c>
      <c r="C116" s="30" t="s">
        <v>43</v>
      </c>
      <c r="D116" s="30" t="s">
        <v>44</v>
      </c>
      <c r="E116" s="30" t="s">
        <v>4</v>
      </c>
      <c r="F116" s="30" t="s">
        <v>45</v>
      </c>
    </row>
    <row r="117" spans="1:6" ht="25.5" x14ac:dyDescent="0.25">
      <c r="A117" s="9" t="s">
        <v>1246</v>
      </c>
      <c r="B117" s="34" t="s">
        <v>565</v>
      </c>
      <c r="C117" s="31">
        <v>2</v>
      </c>
      <c r="D117" s="31"/>
      <c r="E117" s="31"/>
      <c r="F117" s="32"/>
    </row>
    <row r="118" spans="1:6" ht="25.5" x14ac:dyDescent="0.25">
      <c r="A118" s="9" t="s">
        <v>1247</v>
      </c>
      <c r="B118" s="34" t="s">
        <v>566</v>
      </c>
      <c r="C118" s="31">
        <v>2</v>
      </c>
      <c r="D118" s="31"/>
      <c r="E118" s="31"/>
      <c r="F118" s="32"/>
    </row>
    <row r="119" spans="1:6" ht="25.5" x14ac:dyDescent="0.25">
      <c r="A119" s="9" t="s">
        <v>1248</v>
      </c>
      <c r="B119" s="34" t="s">
        <v>567</v>
      </c>
      <c r="C119" s="31">
        <v>2</v>
      </c>
      <c r="D119" s="31"/>
      <c r="E119" s="31"/>
      <c r="F119" s="32"/>
    </row>
    <row r="121" spans="1:6" x14ac:dyDescent="0.25">
      <c r="B121" s="72" t="str">
        <f>B27</f>
        <v>KOPĒJA CENA 4.1 pozīcija kopā bez PVN, EUR:</v>
      </c>
      <c r="C121" s="106">
        <f>C27</f>
        <v>0</v>
      </c>
      <c r="D121" s="101"/>
    </row>
    <row r="122" spans="1:6" x14ac:dyDescent="0.25">
      <c r="B122" s="72" t="str">
        <f>B40</f>
        <v>KOPĒJA CENA 4.2 pozīcija kopā bez PVN, EUR:</v>
      </c>
      <c r="C122" s="106">
        <f>C40</f>
        <v>0</v>
      </c>
      <c r="D122" s="101"/>
    </row>
    <row r="123" spans="1:6" x14ac:dyDescent="0.25">
      <c r="B123" s="72" t="str">
        <f>B58</f>
        <v>KOPĒJA CENA 4.3 pozīcija kopā bez PVN, EUR:</v>
      </c>
      <c r="C123" s="106">
        <f>C58</f>
        <v>0</v>
      </c>
      <c r="D123" s="101"/>
    </row>
    <row r="124" spans="1:6" x14ac:dyDescent="0.25">
      <c r="B124" s="72" t="str">
        <f>B72</f>
        <v>KOPĒJA CENA 4.4 pozīcija kopā bez PVN, EUR:</v>
      </c>
      <c r="C124" s="106">
        <f>C72</f>
        <v>0</v>
      </c>
      <c r="D124" s="101"/>
    </row>
    <row r="125" spans="1:6" x14ac:dyDescent="0.25">
      <c r="B125" s="72" t="str">
        <f>B86</f>
        <v>KOPĒJA CENA 4.5 pozīcija kopā bez PVN, EUR:</v>
      </c>
      <c r="C125" s="106">
        <f>C86</f>
        <v>0</v>
      </c>
      <c r="D125" s="101"/>
    </row>
    <row r="126" spans="1:6" x14ac:dyDescent="0.25">
      <c r="B126" s="72" t="str">
        <f>B107</f>
        <v>KOPĒJA CENA 4.6 pozīcija kopā bez PVN, EUR:</v>
      </c>
      <c r="C126" s="106">
        <f>C107</f>
        <v>0</v>
      </c>
      <c r="D126" s="101"/>
    </row>
    <row r="127" spans="1:6" x14ac:dyDescent="0.25">
      <c r="B127" s="98" t="s">
        <v>1142</v>
      </c>
      <c r="C127" s="99">
        <f>SUM(C121:D126)</f>
        <v>0</v>
      </c>
      <c r="D127" s="100"/>
    </row>
    <row r="128" spans="1:6" x14ac:dyDescent="0.25">
      <c r="B128" s="98"/>
      <c r="C128" s="100"/>
      <c r="D128" s="100"/>
    </row>
    <row r="129" spans="1:4" x14ac:dyDescent="0.25">
      <c r="B129" s="73" t="s">
        <v>1133</v>
      </c>
      <c r="C129" s="101"/>
      <c r="D129" s="101"/>
    </row>
    <row r="130" spans="1:4" x14ac:dyDescent="0.25">
      <c r="B130" s="74" t="s">
        <v>1134</v>
      </c>
      <c r="C130" s="101"/>
      <c r="D130" s="101"/>
    </row>
    <row r="131" spans="1:4" x14ac:dyDescent="0.25">
      <c r="B131" s="75"/>
    </row>
    <row r="132" spans="1:4" x14ac:dyDescent="0.25">
      <c r="A132" s="102" t="s">
        <v>1135</v>
      </c>
      <c r="B132" s="102"/>
      <c r="C132" s="102"/>
      <c r="D132" s="102"/>
    </row>
    <row r="133" spans="1:4" x14ac:dyDescent="0.25">
      <c r="B133" s="76"/>
    </row>
    <row r="134" spans="1:4" x14ac:dyDescent="0.25">
      <c r="A134" s="103" t="s">
        <v>1136</v>
      </c>
      <c r="B134" s="103"/>
      <c r="C134" s="103"/>
      <c r="D134" s="103"/>
    </row>
    <row r="135" spans="1:4" x14ac:dyDescent="0.25">
      <c r="A135" s="104" t="s">
        <v>1137</v>
      </c>
      <c r="B135" s="104"/>
      <c r="C135" s="104"/>
      <c r="D135" s="104"/>
    </row>
    <row r="136" spans="1:4" x14ac:dyDescent="0.25">
      <c r="A136" s="105" t="s">
        <v>1138</v>
      </c>
      <c r="B136" s="105"/>
      <c r="C136" s="105"/>
      <c r="D136" s="105"/>
    </row>
  </sheetData>
  <mergeCells count="147">
    <mergeCell ref="B2:F2"/>
    <mergeCell ref="B32:F32"/>
    <mergeCell ref="C33:D33"/>
    <mergeCell ref="E33:F33"/>
    <mergeCell ref="C37:D37"/>
    <mergeCell ref="E37:F37"/>
    <mergeCell ref="C34:D34"/>
    <mergeCell ref="E34:F34"/>
    <mergeCell ref="C35:D35"/>
    <mergeCell ref="E35:F35"/>
    <mergeCell ref="C36:D36"/>
    <mergeCell ref="E36:F36"/>
    <mergeCell ref="B20:F20"/>
    <mergeCell ref="A8:F8"/>
    <mergeCell ref="A9:F9"/>
    <mergeCell ref="A11:F11"/>
    <mergeCell ref="B12:F12"/>
    <mergeCell ref="B13:F13"/>
    <mergeCell ref="B14:F14"/>
    <mergeCell ref="C42:F42"/>
    <mergeCell ref="B43:F43"/>
    <mergeCell ref="C44:D44"/>
    <mergeCell ref="E44:F44"/>
    <mergeCell ref="B45:F45"/>
    <mergeCell ref="C46:D46"/>
    <mergeCell ref="C24:D24"/>
    <mergeCell ref="E24:F24"/>
    <mergeCell ref="C25:F25"/>
    <mergeCell ref="C26:F26"/>
    <mergeCell ref="C27:F27"/>
    <mergeCell ref="C28:F28"/>
    <mergeCell ref="C29:F29"/>
    <mergeCell ref="B30:F30"/>
    <mergeCell ref="C31:D31"/>
    <mergeCell ref="E31:F31"/>
    <mergeCell ref="E46:F46"/>
    <mergeCell ref="C39:D39"/>
    <mergeCell ref="E39:F39"/>
    <mergeCell ref="C40:F40"/>
    <mergeCell ref="C41:F41"/>
    <mergeCell ref="C66:D66"/>
    <mergeCell ref="E66:F66"/>
    <mergeCell ref="C67:D67"/>
    <mergeCell ref="E67:F67"/>
    <mergeCell ref="C47:D47"/>
    <mergeCell ref="E47:F47"/>
    <mergeCell ref="C48:D48"/>
    <mergeCell ref="E48:F48"/>
    <mergeCell ref="C65:D65"/>
    <mergeCell ref="E65:F65"/>
    <mergeCell ref="C60:F60"/>
    <mergeCell ref="B61:F61"/>
    <mergeCell ref="C62:D62"/>
    <mergeCell ref="E62:F62"/>
    <mergeCell ref="B63:F63"/>
    <mergeCell ref="C64:D64"/>
    <mergeCell ref="E64:F64"/>
    <mergeCell ref="C55:D55"/>
    <mergeCell ref="E55:F55"/>
    <mergeCell ref="C56:F56"/>
    <mergeCell ref="C57:F57"/>
    <mergeCell ref="C58:F58"/>
    <mergeCell ref="C59:F59"/>
    <mergeCell ref="E96:F96"/>
    <mergeCell ref="C86:F86"/>
    <mergeCell ref="C87:F87"/>
    <mergeCell ref="C88:F88"/>
    <mergeCell ref="B89:F89"/>
    <mergeCell ref="C90:D90"/>
    <mergeCell ref="E90:F90"/>
    <mergeCell ref="C93:D93"/>
    <mergeCell ref="E93:F93"/>
    <mergeCell ref="C94:D94"/>
    <mergeCell ref="E94:F94"/>
    <mergeCell ref="B91:F91"/>
    <mergeCell ref="C92:D92"/>
    <mergeCell ref="E92:F92"/>
    <mergeCell ref="C95:D95"/>
    <mergeCell ref="E95:F95"/>
    <mergeCell ref="C96:D96"/>
    <mergeCell ref="C74:F74"/>
    <mergeCell ref="C80:D80"/>
    <mergeCell ref="E80:F80"/>
    <mergeCell ref="B77:F77"/>
    <mergeCell ref="C78:D78"/>
    <mergeCell ref="E78:F78"/>
    <mergeCell ref="C85:D85"/>
    <mergeCell ref="E85:F85"/>
    <mergeCell ref="C81:D81"/>
    <mergeCell ref="E81:F81"/>
    <mergeCell ref="C82:D82"/>
    <mergeCell ref="E82:F82"/>
    <mergeCell ref="C79:D79"/>
    <mergeCell ref="E79:F79"/>
    <mergeCell ref="C1:F1"/>
    <mergeCell ref="C3:F3"/>
    <mergeCell ref="C5:F5"/>
    <mergeCell ref="A7:F7"/>
    <mergeCell ref="C97:D97"/>
    <mergeCell ref="E97:F97"/>
    <mergeCell ref="C83:D83"/>
    <mergeCell ref="E83:F83"/>
    <mergeCell ref="B21:F21"/>
    <mergeCell ref="B22:F22"/>
    <mergeCell ref="B15:F15"/>
    <mergeCell ref="B16:F16"/>
    <mergeCell ref="B17:F17"/>
    <mergeCell ref="B18:F18"/>
    <mergeCell ref="B19:F19"/>
    <mergeCell ref="B75:F75"/>
    <mergeCell ref="C76:D76"/>
    <mergeCell ref="E76:F76"/>
    <mergeCell ref="C69:D69"/>
    <mergeCell ref="E69:F69"/>
    <mergeCell ref="C70:F70"/>
    <mergeCell ref="C71:F71"/>
    <mergeCell ref="C72:F72"/>
    <mergeCell ref="C73:F73"/>
    <mergeCell ref="C113:D113"/>
    <mergeCell ref="E113:F113"/>
    <mergeCell ref="C114:D114"/>
    <mergeCell ref="E114:F114"/>
    <mergeCell ref="C115:D115"/>
    <mergeCell ref="E115:F115"/>
    <mergeCell ref="C106:D106"/>
    <mergeCell ref="E106:F106"/>
    <mergeCell ref="C107:F107"/>
    <mergeCell ref="C108:F108"/>
    <mergeCell ref="C109:F109"/>
    <mergeCell ref="B110:F110"/>
    <mergeCell ref="C111:D111"/>
    <mergeCell ref="E111:F111"/>
    <mergeCell ref="B112:F112"/>
    <mergeCell ref="A136:D136"/>
    <mergeCell ref="C126:D126"/>
    <mergeCell ref="B127:B128"/>
    <mergeCell ref="C127:D128"/>
    <mergeCell ref="C129:D129"/>
    <mergeCell ref="C121:D121"/>
    <mergeCell ref="C122:D122"/>
    <mergeCell ref="C123:D123"/>
    <mergeCell ref="C124:D124"/>
    <mergeCell ref="C125:D125"/>
    <mergeCell ref="C130:D130"/>
    <mergeCell ref="A132:D132"/>
    <mergeCell ref="A134:D134"/>
    <mergeCell ref="A135:D135"/>
  </mergeCells>
  <pageMargins left="0.23622047244094491" right="0.23622047244094491"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6"/>
  <sheetViews>
    <sheetView workbookViewId="0">
      <selection activeCell="C3" sqref="C3:F3"/>
    </sheetView>
  </sheetViews>
  <sheetFormatPr defaultRowHeight="15" x14ac:dyDescent="0.25"/>
  <cols>
    <col min="1" max="1" width="9.5703125" customWidth="1"/>
    <col min="2" max="2" width="47.7109375" customWidth="1"/>
    <col min="3" max="3" width="11.140625" customWidth="1"/>
    <col min="4" max="4" width="8.140625" customWidth="1"/>
    <col min="5" max="5" width="10.85546875" customWidth="1"/>
    <col min="6" max="6" width="10.7109375" customWidth="1"/>
  </cols>
  <sheetData>
    <row r="1" spans="1:8" x14ac:dyDescent="0.25">
      <c r="C1" s="136" t="s">
        <v>1439</v>
      </c>
      <c r="D1" s="136"/>
      <c r="E1" s="136"/>
      <c r="F1" s="136"/>
    </row>
    <row r="2" spans="1:8" x14ac:dyDescent="0.25">
      <c r="B2" s="143" t="s">
        <v>1235</v>
      </c>
      <c r="C2" s="143"/>
      <c r="D2" s="143"/>
      <c r="E2" s="143"/>
      <c r="F2" s="143"/>
      <c r="G2" s="22"/>
      <c r="H2" s="22"/>
    </row>
    <row r="3" spans="1:8" x14ac:dyDescent="0.25">
      <c r="C3" s="137" t="s">
        <v>1444</v>
      </c>
      <c r="D3" s="137"/>
      <c r="E3" s="137"/>
      <c r="F3" s="137"/>
    </row>
    <row r="4" spans="1:8" x14ac:dyDescent="0.25">
      <c r="B4" s="14"/>
      <c r="C4" s="26"/>
      <c r="D4" s="25"/>
      <c r="E4" s="17"/>
      <c r="F4" s="26"/>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1043</v>
      </c>
      <c r="B9" s="129"/>
      <c r="C9" s="129"/>
      <c r="D9" s="129"/>
      <c r="E9" s="129"/>
      <c r="F9" s="129"/>
    </row>
    <row r="10" spans="1:8" ht="15.75" x14ac:dyDescent="0.25">
      <c r="A10" s="18"/>
      <c r="B10" s="19"/>
      <c r="C10" s="19"/>
      <c r="D10" s="19"/>
      <c r="E10" s="19"/>
      <c r="F10" s="19"/>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7" customHeight="1" x14ac:dyDescent="0.25">
      <c r="A13" s="20" t="s">
        <v>17</v>
      </c>
      <c r="B13" s="131" t="s">
        <v>1435</v>
      </c>
      <c r="C13" s="131"/>
      <c r="D13" s="131"/>
      <c r="E13" s="131"/>
      <c r="F13" s="131"/>
    </row>
    <row r="14" spans="1:8" ht="44.25" customHeight="1" x14ac:dyDescent="0.25">
      <c r="A14" s="20" t="s">
        <v>18</v>
      </c>
      <c r="B14" s="131" t="s">
        <v>1438</v>
      </c>
      <c r="C14" s="131"/>
      <c r="D14" s="131"/>
      <c r="E14" s="131"/>
      <c r="F14" s="131"/>
    </row>
    <row r="15" spans="1:8" x14ac:dyDescent="0.25">
      <c r="A15" s="20" t="s">
        <v>19</v>
      </c>
      <c r="B15" s="139" t="s">
        <v>20</v>
      </c>
      <c r="C15" s="140"/>
      <c r="D15" s="140"/>
      <c r="E15" s="140"/>
      <c r="F15" s="140"/>
    </row>
    <row r="16" spans="1:8" ht="38.25"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ht="27" customHeight="1" x14ac:dyDescent="0.25">
      <c r="A19" s="20" t="s">
        <v>27</v>
      </c>
      <c r="B19" s="131" t="s">
        <v>32</v>
      </c>
      <c r="C19" s="131"/>
      <c r="D19" s="131"/>
      <c r="E19" s="131"/>
      <c r="F19" s="131"/>
    </row>
    <row r="20" spans="1:6" ht="45.75" customHeight="1" x14ac:dyDescent="0.25">
      <c r="A20" s="20" t="s">
        <v>28</v>
      </c>
      <c r="B20" s="131" t="s">
        <v>29</v>
      </c>
      <c r="C20" s="131"/>
      <c r="D20" s="131"/>
      <c r="E20" s="131"/>
      <c r="F20" s="131"/>
    </row>
    <row r="21" spans="1:6" ht="1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4" spans="1:6" ht="33.75" customHeight="1" x14ac:dyDescent="0.25">
      <c r="A24" s="2" t="s">
        <v>466</v>
      </c>
      <c r="B24" s="3" t="s">
        <v>464</v>
      </c>
      <c r="C24" s="115" t="s">
        <v>4</v>
      </c>
      <c r="D24" s="116"/>
      <c r="E24" s="115" t="s">
        <v>5</v>
      </c>
      <c r="F24" s="116"/>
    </row>
    <row r="25" spans="1:6" x14ac:dyDescent="0.25">
      <c r="A25" s="6"/>
      <c r="B25" s="7" t="str">
        <f>CONCATENATE("KOPĒJA CENA ",A24," pozīcija kopā bez PVN, EUR:")</f>
        <v>KOPĒJA CENA 5.1 pozīcija kopā bez PVN, EUR:</v>
      </c>
      <c r="C25" s="123">
        <f>SUM(C35*D35,C36*D36)</f>
        <v>0</v>
      </c>
      <c r="D25" s="124"/>
      <c r="E25" s="124"/>
      <c r="F25" s="125"/>
    </row>
    <row r="26" spans="1:6" x14ac:dyDescent="0.25">
      <c r="A26" s="4"/>
      <c r="B26" s="5" t="s">
        <v>7</v>
      </c>
      <c r="C26" s="112"/>
      <c r="D26" s="113"/>
      <c r="E26" s="113"/>
      <c r="F26" s="114"/>
    </row>
    <row r="27" spans="1:6" x14ac:dyDescent="0.25">
      <c r="A27" s="4"/>
      <c r="B27" s="5" t="s">
        <v>8</v>
      </c>
      <c r="C27" s="112"/>
      <c r="D27" s="113"/>
      <c r="E27" s="113"/>
      <c r="F27" s="114"/>
    </row>
    <row r="28" spans="1:6" x14ac:dyDescent="0.25">
      <c r="A28" s="8" t="s">
        <v>467</v>
      </c>
      <c r="B28" s="117" t="s">
        <v>10</v>
      </c>
      <c r="C28" s="118"/>
      <c r="D28" s="118"/>
      <c r="E28" s="118"/>
      <c r="F28" s="119"/>
    </row>
    <row r="29" spans="1:6" x14ac:dyDescent="0.25">
      <c r="A29" s="9" t="s">
        <v>732</v>
      </c>
      <c r="B29" s="34" t="s">
        <v>72</v>
      </c>
      <c r="C29" s="110"/>
      <c r="D29" s="111"/>
      <c r="E29" s="110"/>
      <c r="F29" s="111"/>
    </row>
    <row r="30" spans="1:6" x14ac:dyDescent="0.25">
      <c r="A30" s="10" t="s">
        <v>468</v>
      </c>
      <c r="B30" s="120" t="s">
        <v>13</v>
      </c>
      <c r="C30" s="121"/>
      <c r="D30" s="121"/>
      <c r="E30" s="121"/>
      <c r="F30" s="122"/>
    </row>
    <row r="31" spans="1:6" x14ac:dyDescent="0.25">
      <c r="A31" s="9" t="s">
        <v>733</v>
      </c>
      <c r="B31" s="34" t="s">
        <v>413</v>
      </c>
      <c r="C31" s="110"/>
      <c r="D31" s="111"/>
      <c r="E31" s="110"/>
      <c r="F31" s="111"/>
    </row>
    <row r="32" spans="1:6" x14ac:dyDescent="0.25">
      <c r="A32" s="9" t="s">
        <v>734</v>
      </c>
      <c r="B32" s="34" t="s">
        <v>773</v>
      </c>
      <c r="C32" s="110"/>
      <c r="D32" s="111"/>
      <c r="E32" s="110"/>
      <c r="F32" s="111"/>
    </row>
    <row r="33" spans="1:6" x14ac:dyDescent="0.25">
      <c r="A33" s="9" t="s">
        <v>735</v>
      </c>
      <c r="B33" s="34" t="s">
        <v>465</v>
      </c>
      <c r="C33" s="110"/>
      <c r="D33" s="111"/>
      <c r="E33" s="110"/>
      <c r="F33" s="111"/>
    </row>
    <row r="34" spans="1:6" ht="54" x14ac:dyDescent="0.25">
      <c r="A34" s="10" t="s">
        <v>469</v>
      </c>
      <c r="B34" s="29" t="s">
        <v>42</v>
      </c>
      <c r="C34" s="30" t="s">
        <v>43</v>
      </c>
      <c r="D34" s="30" t="s">
        <v>44</v>
      </c>
      <c r="E34" s="30" t="s">
        <v>4</v>
      </c>
      <c r="F34" s="30" t="s">
        <v>45</v>
      </c>
    </row>
    <row r="35" spans="1:6" x14ac:dyDescent="0.25">
      <c r="A35" s="9" t="s">
        <v>746</v>
      </c>
      <c r="B35" s="34" t="s">
        <v>471</v>
      </c>
      <c r="C35" s="31">
        <v>2</v>
      </c>
      <c r="D35" s="31"/>
      <c r="E35" s="31"/>
      <c r="F35" s="32"/>
    </row>
    <row r="36" spans="1:6" x14ac:dyDescent="0.25">
      <c r="A36" s="9" t="s">
        <v>470</v>
      </c>
      <c r="B36" s="34" t="s">
        <v>472</v>
      </c>
      <c r="C36" s="31">
        <v>5</v>
      </c>
      <c r="D36" s="31"/>
      <c r="E36" s="31"/>
      <c r="F36" s="32"/>
    </row>
    <row r="38" spans="1:6" ht="33.75" customHeight="1" x14ac:dyDescent="0.25">
      <c r="A38" s="2" t="s">
        <v>745</v>
      </c>
      <c r="B38" s="3" t="s">
        <v>473</v>
      </c>
      <c r="C38" s="115" t="s">
        <v>4</v>
      </c>
      <c r="D38" s="116"/>
      <c r="E38" s="115" t="s">
        <v>5</v>
      </c>
      <c r="F38" s="116"/>
    </row>
    <row r="39" spans="1:6" x14ac:dyDescent="0.25">
      <c r="A39" s="6"/>
      <c r="B39" s="7" t="str">
        <f>CONCATENATE("KOPĒJA CENA ",A38," pozīcija kopā bez PVN, EUR:")</f>
        <v>KOPĒJA CENA 5.2 pozīcija kopā bez PVN, EUR:</v>
      </c>
      <c r="C39" s="123">
        <f>SUM(C50*D50,C51*D51)</f>
        <v>0</v>
      </c>
      <c r="D39" s="124"/>
      <c r="E39" s="124"/>
      <c r="F39" s="125"/>
    </row>
    <row r="40" spans="1:6" x14ac:dyDescent="0.25">
      <c r="A40" s="4"/>
      <c r="B40" s="5" t="s">
        <v>7</v>
      </c>
      <c r="C40" s="112"/>
      <c r="D40" s="113"/>
      <c r="E40" s="113"/>
      <c r="F40" s="114"/>
    </row>
    <row r="41" spans="1:6" x14ac:dyDescent="0.25">
      <c r="A41" s="4"/>
      <c r="B41" s="5" t="s">
        <v>8</v>
      </c>
      <c r="C41" s="112"/>
      <c r="D41" s="113"/>
      <c r="E41" s="113"/>
      <c r="F41" s="114"/>
    </row>
    <row r="42" spans="1:6" x14ac:dyDescent="0.25">
      <c r="A42" s="8" t="s">
        <v>736</v>
      </c>
      <c r="B42" s="117" t="s">
        <v>10</v>
      </c>
      <c r="C42" s="118"/>
      <c r="D42" s="118"/>
      <c r="E42" s="118"/>
      <c r="F42" s="119"/>
    </row>
    <row r="43" spans="1:6" x14ac:dyDescent="0.25">
      <c r="A43" s="9" t="s">
        <v>737</v>
      </c>
      <c r="B43" s="34" t="s">
        <v>72</v>
      </c>
      <c r="C43" s="110"/>
      <c r="D43" s="111"/>
      <c r="E43" s="110"/>
      <c r="F43" s="111"/>
    </row>
    <row r="44" spans="1:6" x14ac:dyDescent="0.25">
      <c r="A44" s="10" t="s">
        <v>738</v>
      </c>
      <c r="B44" s="120" t="s">
        <v>13</v>
      </c>
      <c r="C44" s="121"/>
      <c r="D44" s="121"/>
      <c r="E44" s="121"/>
      <c r="F44" s="122"/>
    </row>
    <row r="45" spans="1:6" x14ac:dyDescent="0.25">
      <c r="A45" s="9" t="s">
        <v>739</v>
      </c>
      <c r="B45" s="34" t="s">
        <v>413</v>
      </c>
      <c r="C45" s="110"/>
      <c r="D45" s="111"/>
      <c r="E45" s="110"/>
      <c r="F45" s="111"/>
    </row>
    <row r="46" spans="1:6" x14ac:dyDescent="0.25">
      <c r="A46" s="9" t="s">
        <v>740</v>
      </c>
      <c r="B46" s="34" t="s">
        <v>474</v>
      </c>
      <c r="C46" s="110"/>
      <c r="D46" s="111"/>
      <c r="E46" s="110"/>
      <c r="F46" s="111"/>
    </row>
    <row r="47" spans="1:6" x14ac:dyDescent="0.25">
      <c r="A47" s="9" t="s">
        <v>741</v>
      </c>
      <c r="B47" s="43" t="s">
        <v>1104</v>
      </c>
      <c r="C47" s="110"/>
      <c r="D47" s="111"/>
      <c r="E47" s="110"/>
      <c r="F47" s="111"/>
    </row>
    <row r="48" spans="1:6" x14ac:dyDescent="0.25">
      <c r="A48" s="9" t="s">
        <v>1103</v>
      </c>
      <c r="B48" s="44" t="s">
        <v>1102</v>
      </c>
      <c r="C48" s="110"/>
      <c r="D48" s="111"/>
      <c r="E48" s="110"/>
      <c r="F48" s="111"/>
    </row>
    <row r="49" spans="1:6" ht="54" x14ac:dyDescent="0.25">
      <c r="A49" s="10" t="s">
        <v>742</v>
      </c>
      <c r="B49" s="29" t="s">
        <v>42</v>
      </c>
      <c r="C49" s="30" t="s">
        <v>43</v>
      </c>
      <c r="D49" s="30" t="s">
        <v>44</v>
      </c>
      <c r="E49" s="30" t="s">
        <v>4</v>
      </c>
      <c r="F49" s="30" t="s">
        <v>45</v>
      </c>
    </row>
    <row r="50" spans="1:6" ht="25.5" x14ac:dyDescent="0.25">
      <c r="A50" s="9" t="s">
        <v>744</v>
      </c>
      <c r="B50" s="34" t="s">
        <v>476</v>
      </c>
      <c r="C50" s="31">
        <v>2</v>
      </c>
      <c r="D50" s="31"/>
      <c r="E50" s="31"/>
      <c r="F50" s="32"/>
    </row>
    <row r="51" spans="1:6" ht="25.5" x14ac:dyDescent="0.25">
      <c r="A51" s="9" t="s">
        <v>743</v>
      </c>
      <c r="B51" s="34" t="s">
        <v>477</v>
      </c>
      <c r="C51" s="31">
        <v>5</v>
      </c>
      <c r="D51" s="31"/>
      <c r="E51" s="31"/>
      <c r="F51" s="32"/>
    </row>
    <row r="53" spans="1:6" ht="33.75" customHeight="1" x14ac:dyDescent="0.25">
      <c r="A53" s="2" t="s">
        <v>753</v>
      </c>
      <c r="B53" s="3" t="s">
        <v>478</v>
      </c>
      <c r="C53" s="115" t="s">
        <v>4</v>
      </c>
      <c r="D53" s="116"/>
      <c r="E53" s="115" t="s">
        <v>5</v>
      </c>
      <c r="F53" s="116"/>
    </row>
    <row r="54" spans="1:6" x14ac:dyDescent="0.25">
      <c r="A54" s="4"/>
      <c r="B54" s="5" t="s">
        <v>71</v>
      </c>
      <c r="C54" s="112">
        <v>1</v>
      </c>
      <c r="D54" s="113"/>
      <c r="E54" s="113"/>
      <c r="F54" s="114"/>
    </row>
    <row r="55" spans="1:6" x14ac:dyDescent="0.25">
      <c r="A55" s="4"/>
      <c r="B55" s="5" t="s">
        <v>6</v>
      </c>
      <c r="C55" s="107"/>
      <c r="D55" s="108"/>
      <c r="E55" s="108"/>
      <c r="F55" s="109"/>
    </row>
    <row r="56" spans="1:6" x14ac:dyDescent="0.25">
      <c r="A56" s="6"/>
      <c r="B56" s="7" t="str">
        <f>CONCATENATE("KOPĒJA CENA ",A53," pozīcija kopā bez PVN, EUR:")</f>
        <v>KOPĒJA CENA 5.3 pozīcija kopā bez PVN, EUR:</v>
      </c>
      <c r="C56" s="123">
        <f>C54*C55</f>
        <v>0</v>
      </c>
      <c r="D56" s="124"/>
      <c r="E56" s="124"/>
      <c r="F56" s="125"/>
    </row>
    <row r="57" spans="1:6" x14ac:dyDescent="0.25">
      <c r="A57" s="4"/>
      <c r="B57" s="5" t="s">
        <v>7</v>
      </c>
      <c r="C57" s="112"/>
      <c r="D57" s="113"/>
      <c r="E57" s="113"/>
      <c r="F57" s="114"/>
    </row>
    <row r="58" spans="1:6" x14ac:dyDescent="0.25">
      <c r="A58" s="4"/>
      <c r="B58" s="5" t="s">
        <v>8</v>
      </c>
      <c r="C58" s="112"/>
      <c r="D58" s="113"/>
      <c r="E58" s="113"/>
      <c r="F58" s="114"/>
    </row>
    <row r="59" spans="1:6" x14ac:dyDescent="0.25">
      <c r="A59" s="8" t="s">
        <v>754</v>
      </c>
      <c r="B59" s="117" t="s">
        <v>10</v>
      </c>
      <c r="C59" s="118"/>
      <c r="D59" s="118"/>
      <c r="E59" s="118"/>
      <c r="F59" s="119"/>
    </row>
    <row r="60" spans="1:6" x14ac:dyDescent="0.25">
      <c r="A60" s="9" t="s">
        <v>755</v>
      </c>
      <c r="B60" s="34" t="s">
        <v>72</v>
      </c>
      <c r="C60" s="110"/>
      <c r="D60" s="111"/>
      <c r="E60" s="110"/>
      <c r="F60" s="111"/>
    </row>
    <row r="61" spans="1:6" x14ac:dyDescent="0.25">
      <c r="A61" s="10" t="s">
        <v>756</v>
      </c>
      <c r="B61" s="120" t="s">
        <v>13</v>
      </c>
      <c r="C61" s="121"/>
      <c r="D61" s="121"/>
      <c r="E61" s="121"/>
      <c r="F61" s="122"/>
    </row>
    <row r="62" spans="1:6" x14ac:dyDescent="0.25">
      <c r="A62" s="9" t="s">
        <v>747</v>
      </c>
      <c r="B62" s="34" t="s">
        <v>264</v>
      </c>
      <c r="C62" s="110"/>
      <c r="D62" s="111"/>
      <c r="E62" s="110"/>
      <c r="F62" s="111"/>
    </row>
    <row r="63" spans="1:6" x14ac:dyDescent="0.25">
      <c r="A63" s="9" t="s">
        <v>748</v>
      </c>
      <c r="B63" s="34" t="s">
        <v>479</v>
      </c>
      <c r="C63" s="110"/>
      <c r="D63" s="111"/>
      <c r="E63" s="110"/>
      <c r="F63" s="111"/>
    </row>
    <row r="64" spans="1:6" x14ac:dyDescent="0.25">
      <c r="A64" s="9" t="s">
        <v>749</v>
      </c>
      <c r="B64" s="34" t="s">
        <v>480</v>
      </c>
      <c r="C64" s="110"/>
      <c r="D64" s="111"/>
      <c r="E64" s="110"/>
      <c r="F64" s="111"/>
    </row>
    <row r="65" spans="1:6" ht="25.5" x14ac:dyDescent="0.25">
      <c r="A65" s="9" t="s">
        <v>750</v>
      </c>
      <c r="B65" s="34" t="s">
        <v>1264</v>
      </c>
      <c r="C65" s="110"/>
      <c r="D65" s="111"/>
      <c r="E65" s="110"/>
      <c r="F65" s="111"/>
    </row>
    <row r="66" spans="1:6" x14ac:dyDescent="0.25">
      <c r="A66" s="9" t="s">
        <v>751</v>
      </c>
      <c r="B66" s="34" t="s">
        <v>481</v>
      </c>
      <c r="C66" s="110"/>
      <c r="D66" s="111"/>
      <c r="E66" s="110"/>
      <c r="F66" s="111"/>
    </row>
    <row r="67" spans="1:6" x14ac:dyDescent="0.25">
      <c r="A67" s="9" t="s">
        <v>752</v>
      </c>
      <c r="B67" s="35" t="s">
        <v>482</v>
      </c>
      <c r="C67" s="110"/>
      <c r="D67" s="111"/>
      <c r="E67" s="110"/>
      <c r="F67" s="111"/>
    </row>
    <row r="69" spans="1:6" ht="33.75" customHeight="1" x14ac:dyDescent="0.25">
      <c r="A69" s="2" t="s">
        <v>757</v>
      </c>
      <c r="B69" s="3" t="s">
        <v>483</v>
      </c>
      <c r="C69" s="115" t="s">
        <v>4</v>
      </c>
      <c r="D69" s="116"/>
      <c r="E69" s="115" t="s">
        <v>5</v>
      </c>
      <c r="F69" s="116"/>
    </row>
    <row r="70" spans="1:6" x14ac:dyDescent="0.25">
      <c r="A70" s="4"/>
      <c r="B70" s="5" t="s">
        <v>71</v>
      </c>
      <c r="C70" s="112">
        <v>1</v>
      </c>
      <c r="D70" s="113"/>
      <c r="E70" s="113"/>
      <c r="F70" s="114"/>
    </row>
    <row r="71" spans="1:6" x14ac:dyDescent="0.25">
      <c r="A71" s="4"/>
      <c r="B71" s="5" t="s">
        <v>6</v>
      </c>
      <c r="C71" s="107"/>
      <c r="D71" s="108"/>
      <c r="E71" s="108"/>
      <c r="F71" s="109"/>
    </row>
    <row r="72" spans="1:6" x14ac:dyDescent="0.25">
      <c r="A72" s="6"/>
      <c r="B72" s="7" t="str">
        <f>CONCATENATE("KOPĒJA CENA ",A69," pozīcija kopā bez PVN, EUR:")</f>
        <v>KOPĒJA CENA 5.4 pozīcija kopā bez PVN, EUR:</v>
      </c>
      <c r="C72" s="123">
        <f>C70*C71</f>
        <v>0</v>
      </c>
      <c r="D72" s="124"/>
      <c r="E72" s="124"/>
      <c r="F72" s="125"/>
    </row>
    <row r="73" spans="1:6" x14ac:dyDescent="0.25">
      <c r="A73" s="4"/>
      <c r="B73" s="5" t="s">
        <v>7</v>
      </c>
      <c r="C73" s="112"/>
      <c r="D73" s="113"/>
      <c r="E73" s="113"/>
      <c r="F73" s="114"/>
    </row>
    <row r="74" spans="1:6" x14ac:dyDescent="0.25">
      <c r="A74" s="4"/>
      <c r="B74" s="5" t="s">
        <v>8</v>
      </c>
      <c r="C74" s="112"/>
      <c r="D74" s="113"/>
      <c r="E74" s="113"/>
      <c r="F74" s="114"/>
    </row>
    <row r="75" spans="1:6" x14ac:dyDescent="0.25">
      <c r="A75" s="8" t="s">
        <v>758</v>
      </c>
      <c r="B75" s="117" t="s">
        <v>10</v>
      </c>
      <c r="C75" s="118"/>
      <c r="D75" s="118"/>
      <c r="E75" s="118"/>
      <c r="F75" s="119"/>
    </row>
    <row r="76" spans="1:6" x14ac:dyDescent="0.25">
      <c r="A76" s="9" t="s">
        <v>759</v>
      </c>
      <c r="B76" s="34" t="s">
        <v>484</v>
      </c>
      <c r="C76" s="110"/>
      <c r="D76" s="111"/>
      <c r="E76" s="110"/>
      <c r="F76" s="111"/>
    </row>
    <row r="77" spans="1:6" x14ac:dyDescent="0.25">
      <c r="A77" s="10" t="s">
        <v>760</v>
      </c>
      <c r="B77" s="120" t="s">
        <v>13</v>
      </c>
      <c r="C77" s="121"/>
      <c r="D77" s="121"/>
      <c r="E77" s="121"/>
      <c r="F77" s="122"/>
    </row>
    <row r="78" spans="1:6" x14ac:dyDescent="0.25">
      <c r="A78" s="9" t="s">
        <v>761</v>
      </c>
      <c r="B78" s="34" t="s">
        <v>485</v>
      </c>
      <c r="C78" s="110"/>
      <c r="D78" s="111"/>
      <c r="E78" s="110"/>
      <c r="F78" s="111"/>
    </row>
    <row r="79" spans="1:6" x14ac:dyDescent="0.25">
      <c r="A79" s="9" t="s">
        <v>762</v>
      </c>
      <c r="B79" s="34" t="s">
        <v>232</v>
      </c>
      <c r="C79" s="110"/>
      <c r="D79" s="111"/>
      <c r="E79" s="110"/>
      <c r="F79" s="111"/>
    </row>
    <row r="80" spans="1:6" x14ac:dyDescent="0.25">
      <c r="A80" s="9" t="s">
        <v>763</v>
      </c>
      <c r="B80" s="34" t="s">
        <v>465</v>
      </c>
      <c r="C80" s="110"/>
      <c r="D80" s="111"/>
      <c r="E80" s="110"/>
      <c r="F80" s="111"/>
    </row>
    <row r="81" spans="1:6" ht="25.5" x14ac:dyDescent="0.25">
      <c r="A81" s="9" t="s">
        <v>764</v>
      </c>
      <c r="B81" s="34" t="s">
        <v>1322</v>
      </c>
      <c r="C81" s="110"/>
      <c r="D81" s="111"/>
      <c r="E81" s="110"/>
      <c r="F81" s="111"/>
    </row>
    <row r="82" spans="1:6" x14ac:dyDescent="0.25">
      <c r="A82" s="9" t="s">
        <v>765</v>
      </c>
      <c r="B82" s="35" t="s">
        <v>1321</v>
      </c>
      <c r="C82" s="110"/>
      <c r="D82" s="111"/>
      <c r="E82" s="110"/>
      <c r="F82" s="111"/>
    </row>
    <row r="84" spans="1:6" ht="33.75" customHeight="1" x14ac:dyDescent="0.25">
      <c r="A84" s="2" t="s">
        <v>766</v>
      </c>
      <c r="B84" s="3" t="s">
        <v>486</v>
      </c>
      <c r="C84" s="115" t="s">
        <v>4</v>
      </c>
      <c r="D84" s="116"/>
      <c r="E84" s="115" t="s">
        <v>5</v>
      </c>
      <c r="F84" s="116"/>
    </row>
    <row r="85" spans="1:6" x14ac:dyDescent="0.25">
      <c r="A85" s="4"/>
      <c r="B85" s="5" t="s">
        <v>71</v>
      </c>
      <c r="C85" s="112">
        <v>1</v>
      </c>
      <c r="D85" s="113"/>
      <c r="E85" s="113"/>
      <c r="F85" s="114"/>
    </row>
    <row r="86" spans="1:6" x14ac:dyDescent="0.25">
      <c r="A86" s="4"/>
      <c r="B86" s="5" t="s">
        <v>6</v>
      </c>
      <c r="C86" s="107"/>
      <c r="D86" s="108"/>
      <c r="E86" s="108"/>
      <c r="F86" s="109"/>
    </row>
    <row r="87" spans="1:6" x14ac:dyDescent="0.25">
      <c r="A87" s="6"/>
      <c r="B87" s="7" t="str">
        <f>CONCATENATE("KOPĒJA CENA ",A84," pozīcija kopā bez PVN, EUR:")</f>
        <v>KOPĒJA CENA 5.5 pozīcija kopā bez PVN, EUR:</v>
      </c>
      <c r="C87" s="123">
        <f>C85*C86</f>
        <v>0</v>
      </c>
      <c r="D87" s="124"/>
      <c r="E87" s="124"/>
      <c r="F87" s="125"/>
    </row>
    <row r="88" spans="1:6" x14ac:dyDescent="0.25">
      <c r="A88" s="4"/>
      <c r="B88" s="5" t="s">
        <v>7</v>
      </c>
      <c r="C88" s="112"/>
      <c r="D88" s="113"/>
      <c r="E88" s="113"/>
      <c r="F88" s="114"/>
    </row>
    <row r="89" spans="1:6" x14ac:dyDescent="0.25">
      <c r="A89" s="4"/>
      <c r="B89" s="5" t="s">
        <v>8</v>
      </c>
      <c r="C89" s="112"/>
      <c r="D89" s="113"/>
      <c r="E89" s="113"/>
      <c r="F89" s="114"/>
    </row>
    <row r="90" spans="1:6" x14ac:dyDescent="0.25">
      <c r="A90" s="8" t="s">
        <v>768</v>
      </c>
      <c r="B90" s="117" t="s">
        <v>10</v>
      </c>
      <c r="C90" s="118"/>
      <c r="D90" s="118"/>
      <c r="E90" s="118"/>
      <c r="F90" s="119"/>
    </row>
    <row r="91" spans="1:6" x14ac:dyDescent="0.25">
      <c r="A91" s="9" t="s">
        <v>767</v>
      </c>
      <c r="B91" s="34" t="s">
        <v>484</v>
      </c>
      <c r="C91" s="110"/>
      <c r="D91" s="111"/>
      <c r="E91" s="110"/>
      <c r="F91" s="111"/>
    </row>
    <row r="92" spans="1:6" x14ac:dyDescent="0.25">
      <c r="A92" s="10" t="s">
        <v>468</v>
      </c>
      <c r="B92" s="120" t="s">
        <v>13</v>
      </c>
      <c r="C92" s="121"/>
      <c r="D92" s="121"/>
      <c r="E92" s="121"/>
      <c r="F92" s="122"/>
    </row>
    <row r="93" spans="1:6" x14ac:dyDescent="0.25">
      <c r="A93" s="9" t="s">
        <v>769</v>
      </c>
      <c r="B93" s="34" t="s">
        <v>487</v>
      </c>
      <c r="C93" s="110"/>
      <c r="D93" s="111"/>
      <c r="E93" s="110"/>
      <c r="F93" s="111"/>
    </row>
    <row r="94" spans="1:6" x14ac:dyDescent="0.25">
      <c r="A94" s="9" t="s">
        <v>770</v>
      </c>
      <c r="B94" s="34" t="s">
        <v>488</v>
      </c>
      <c r="C94" s="110"/>
      <c r="D94" s="111"/>
      <c r="E94" s="110"/>
      <c r="F94" s="111"/>
    </row>
    <row r="95" spans="1:6" ht="25.5" x14ac:dyDescent="0.25">
      <c r="A95" s="9" t="s">
        <v>771</v>
      </c>
      <c r="B95" s="34" t="s">
        <v>489</v>
      </c>
      <c r="C95" s="110"/>
      <c r="D95" s="111"/>
      <c r="E95" s="110"/>
      <c r="F95" s="111"/>
    </row>
    <row r="96" spans="1:6" x14ac:dyDescent="0.25">
      <c r="A96" s="9" t="s">
        <v>772</v>
      </c>
      <c r="B96" s="35" t="s">
        <v>490</v>
      </c>
      <c r="C96" s="110"/>
      <c r="D96" s="111"/>
      <c r="E96" s="110"/>
      <c r="F96" s="111"/>
    </row>
    <row r="98" spans="1:6" ht="33.75" customHeight="1" x14ac:dyDescent="0.25">
      <c r="A98" s="2" t="s">
        <v>784</v>
      </c>
      <c r="B98" s="3" t="s">
        <v>491</v>
      </c>
      <c r="C98" s="115" t="s">
        <v>4</v>
      </c>
      <c r="D98" s="116"/>
      <c r="E98" s="115" t="s">
        <v>5</v>
      </c>
      <c r="F98" s="116"/>
    </row>
    <row r="99" spans="1:6" x14ac:dyDescent="0.25">
      <c r="A99" s="4"/>
      <c r="B99" s="5" t="s">
        <v>71</v>
      </c>
      <c r="C99" s="112">
        <v>1</v>
      </c>
      <c r="D99" s="113"/>
      <c r="E99" s="113"/>
      <c r="F99" s="114"/>
    </row>
    <row r="100" spans="1:6" x14ac:dyDescent="0.25">
      <c r="A100" s="4"/>
      <c r="B100" s="5" t="s">
        <v>6</v>
      </c>
      <c r="C100" s="107"/>
      <c r="D100" s="108"/>
      <c r="E100" s="108"/>
      <c r="F100" s="109"/>
    </row>
    <row r="101" spans="1:6" x14ac:dyDescent="0.25">
      <c r="A101" s="6"/>
      <c r="B101" s="7" t="str">
        <f>CONCATENATE("KOPĒJA CENA ",A98," pozīcija kopā bez PVN, EUR:")</f>
        <v>KOPĒJA CENA 5.6 pozīcija kopā bez PVN, EUR:</v>
      </c>
      <c r="C101" s="123">
        <f>C99*C100</f>
        <v>0</v>
      </c>
      <c r="D101" s="124"/>
      <c r="E101" s="124"/>
      <c r="F101" s="125"/>
    </row>
    <row r="102" spans="1:6" x14ac:dyDescent="0.25">
      <c r="A102" s="4"/>
      <c r="B102" s="5" t="s">
        <v>7</v>
      </c>
      <c r="C102" s="112"/>
      <c r="D102" s="113"/>
      <c r="E102" s="113"/>
      <c r="F102" s="114"/>
    </row>
    <row r="103" spans="1:6" x14ac:dyDescent="0.25">
      <c r="A103" s="4"/>
      <c r="B103" s="5" t="s">
        <v>8</v>
      </c>
      <c r="C103" s="112"/>
      <c r="D103" s="113"/>
      <c r="E103" s="113"/>
      <c r="F103" s="114"/>
    </row>
    <row r="104" spans="1:6" x14ac:dyDescent="0.25">
      <c r="A104" s="8" t="s">
        <v>776</v>
      </c>
      <c r="B104" s="117" t="s">
        <v>10</v>
      </c>
      <c r="C104" s="118"/>
      <c r="D104" s="118"/>
      <c r="E104" s="118"/>
      <c r="F104" s="119"/>
    </row>
    <row r="105" spans="1:6" ht="25.5" x14ac:dyDescent="0.25">
      <c r="A105" s="9" t="s">
        <v>777</v>
      </c>
      <c r="B105" s="34" t="s">
        <v>492</v>
      </c>
      <c r="C105" s="110"/>
      <c r="D105" s="111"/>
      <c r="E105" s="110"/>
      <c r="F105" s="111"/>
    </row>
    <row r="106" spans="1:6" x14ac:dyDescent="0.25">
      <c r="A106" s="10" t="s">
        <v>778</v>
      </c>
      <c r="B106" s="120" t="s">
        <v>13</v>
      </c>
      <c r="C106" s="121"/>
      <c r="D106" s="121"/>
      <c r="E106" s="121"/>
      <c r="F106" s="122"/>
    </row>
    <row r="107" spans="1:6" x14ac:dyDescent="0.25">
      <c r="A107" s="9" t="s">
        <v>779</v>
      </c>
      <c r="B107" s="34" t="s">
        <v>264</v>
      </c>
      <c r="C107" s="110"/>
      <c r="D107" s="111"/>
      <c r="E107" s="110"/>
      <c r="F107" s="111"/>
    </row>
    <row r="108" spans="1:6" x14ac:dyDescent="0.25">
      <c r="A108" s="9" t="s">
        <v>780</v>
      </c>
      <c r="B108" s="34" t="s">
        <v>1105</v>
      </c>
      <c r="C108" s="110"/>
      <c r="D108" s="111"/>
      <c r="E108" s="110"/>
      <c r="F108" s="111"/>
    </row>
    <row r="109" spans="1:6" x14ac:dyDescent="0.25">
      <c r="A109" s="9" t="s">
        <v>781</v>
      </c>
      <c r="B109" s="34" t="s">
        <v>493</v>
      </c>
      <c r="C109" s="110"/>
      <c r="D109" s="111"/>
      <c r="E109" s="110"/>
      <c r="F109" s="111"/>
    </row>
    <row r="110" spans="1:6" x14ac:dyDescent="0.25">
      <c r="A110" s="9" t="s">
        <v>782</v>
      </c>
      <c r="B110" s="34" t="s">
        <v>494</v>
      </c>
      <c r="C110" s="110"/>
      <c r="D110" s="111"/>
      <c r="E110" s="110"/>
      <c r="F110" s="111"/>
    </row>
    <row r="111" spans="1:6" x14ac:dyDescent="0.25">
      <c r="A111" s="9" t="s">
        <v>783</v>
      </c>
      <c r="B111" s="35" t="s">
        <v>495</v>
      </c>
      <c r="C111" s="110"/>
      <c r="D111" s="111"/>
      <c r="E111" s="110"/>
      <c r="F111" s="111"/>
    </row>
    <row r="113" spans="1:6" ht="33.75" customHeight="1" x14ac:dyDescent="0.25">
      <c r="A113" s="2" t="s">
        <v>792</v>
      </c>
      <c r="B113" s="3" t="s">
        <v>496</v>
      </c>
      <c r="C113" s="115" t="s">
        <v>4</v>
      </c>
      <c r="D113" s="116"/>
      <c r="E113" s="115" t="s">
        <v>5</v>
      </c>
      <c r="F113" s="116"/>
    </row>
    <row r="114" spans="1:6" x14ac:dyDescent="0.25">
      <c r="A114" s="4"/>
      <c r="B114" s="5" t="s">
        <v>71</v>
      </c>
      <c r="C114" s="112">
        <v>1</v>
      </c>
      <c r="D114" s="113"/>
      <c r="E114" s="113"/>
      <c r="F114" s="114"/>
    </row>
    <row r="115" spans="1:6" x14ac:dyDescent="0.25">
      <c r="A115" s="4"/>
      <c r="B115" s="5" t="s">
        <v>6</v>
      </c>
      <c r="C115" s="107"/>
      <c r="D115" s="108"/>
      <c r="E115" s="108"/>
      <c r="F115" s="109"/>
    </row>
    <row r="116" spans="1:6" x14ac:dyDescent="0.25">
      <c r="A116" s="6"/>
      <c r="B116" s="7" t="str">
        <f>CONCATENATE("KOPĒJA CENA ",A113," pozīcija kopā bez PVN, EUR:")</f>
        <v>KOPĒJA CENA 5.7 pozīcija kopā bez PVN, EUR:</v>
      </c>
      <c r="C116" s="123">
        <f>C114*C115</f>
        <v>0</v>
      </c>
      <c r="D116" s="124"/>
      <c r="E116" s="124"/>
      <c r="F116" s="125"/>
    </row>
    <row r="117" spans="1:6" x14ac:dyDescent="0.25">
      <c r="A117" s="4"/>
      <c r="B117" s="5" t="s">
        <v>7</v>
      </c>
      <c r="C117" s="112"/>
      <c r="D117" s="113"/>
      <c r="E117" s="113"/>
      <c r="F117" s="114"/>
    </row>
    <row r="118" spans="1:6" x14ac:dyDescent="0.25">
      <c r="A118" s="4"/>
      <c r="B118" s="5" t="s">
        <v>8</v>
      </c>
      <c r="C118" s="112"/>
      <c r="D118" s="113"/>
      <c r="E118" s="113"/>
      <c r="F118" s="114"/>
    </row>
    <row r="119" spans="1:6" x14ac:dyDescent="0.25">
      <c r="A119" s="8" t="s">
        <v>785</v>
      </c>
      <c r="B119" s="117" t="s">
        <v>10</v>
      </c>
      <c r="C119" s="118"/>
      <c r="D119" s="118"/>
      <c r="E119" s="118"/>
      <c r="F119" s="119"/>
    </row>
    <row r="120" spans="1:6" x14ac:dyDescent="0.25">
      <c r="A120" s="9" t="s">
        <v>786</v>
      </c>
      <c r="B120" s="34" t="s">
        <v>497</v>
      </c>
      <c r="C120" s="110"/>
      <c r="D120" s="111"/>
      <c r="E120" s="110"/>
      <c r="F120" s="111"/>
    </row>
    <row r="121" spans="1:6" x14ac:dyDescent="0.25">
      <c r="A121" s="10" t="s">
        <v>787</v>
      </c>
      <c r="B121" s="120" t="s">
        <v>13</v>
      </c>
      <c r="C121" s="121"/>
      <c r="D121" s="121"/>
      <c r="E121" s="121"/>
      <c r="F121" s="122"/>
    </row>
    <row r="122" spans="1:6" x14ac:dyDescent="0.25">
      <c r="A122" s="9" t="s">
        <v>788</v>
      </c>
      <c r="B122" s="34" t="s">
        <v>264</v>
      </c>
      <c r="C122" s="110"/>
      <c r="D122" s="111"/>
      <c r="E122" s="110"/>
      <c r="F122" s="111"/>
    </row>
    <row r="123" spans="1:6" x14ac:dyDescent="0.25">
      <c r="A123" s="9" t="s">
        <v>789</v>
      </c>
      <c r="B123" s="34" t="s">
        <v>1212</v>
      </c>
      <c r="C123" s="67"/>
      <c r="D123" s="68"/>
      <c r="E123" s="67"/>
      <c r="F123" s="68"/>
    </row>
    <row r="124" spans="1:6" x14ac:dyDescent="0.25">
      <c r="A124" s="9" t="s">
        <v>790</v>
      </c>
      <c r="B124" s="34" t="s">
        <v>498</v>
      </c>
      <c r="C124" s="110"/>
      <c r="D124" s="111"/>
      <c r="E124" s="110"/>
      <c r="F124" s="111"/>
    </row>
    <row r="125" spans="1:6" x14ac:dyDescent="0.25">
      <c r="A125" s="9" t="s">
        <v>791</v>
      </c>
      <c r="B125" s="35" t="s">
        <v>1106</v>
      </c>
      <c r="C125" s="110"/>
      <c r="D125" s="111"/>
      <c r="E125" s="110"/>
      <c r="F125" s="111"/>
    </row>
    <row r="126" spans="1:6" x14ac:dyDescent="0.25">
      <c r="A126" s="9" t="s">
        <v>1211</v>
      </c>
      <c r="B126" s="35" t="s">
        <v>499</v>
      </c>
      <c r="C126" s="110"/>
      <c r="D126" s="111"/>
      <c r="E126" s="110"/>
      <c r="F126" s="111"/>
    </row>
    <row r="128" spans="1:6" ht="33.75" customHeight="1" x14ac:dyDescent="0.25">
      <c r="A128" s="2" t="s">
        <v>800</v>
      </c>
      <c r="B128" s="3" t="s">
        <v>500</v>
      </c>
      <c r="C128" s="115" t="s">
        <v>4</v>
      </c>
      <c r="D128" s="116"/>
      <c r="E128" s="115" t="s">
        <v>5</v>
      </c>
      <c r="F128" s="116"/>
    </row>
    <row r="129" spans="1:6" x14ac:dyDescent="0.25">
      <c r="A129" s="4"/>
      <c r="B129" s="5" t="s">
        <v>71</v>
      </c>
      <c r="C129" s="112">
        <v>5</v>
      </c>
      <c r="D129" s="113"/>
      <c r="E129" s="113"/>
      <c r="F129" s="114"/>
    </row>
    <row r="130" spans="1:6" x14ac:dyDescent="0.25">
      <c r="A130" s="4"/>
      <c r="B130" s="5" t="s">
        <v>6</v>
      </c>
      <c r="C130" s="107"/>
      <c r="D130" s="108"/>
      <c r="E130" s="108"/>
      <c r="F130" s="109"/>
    </row>
    <row r="131" spans="1:6" x14ac:dyDescent="0.25">
      <c r="A131" s="6"/>
      <c r="B131" s="7" t="str">
        <f>CONCATENATE("KOPĒJA CENA ",A128," pozīcija kopā bez PVN, EUR:")</f>
        <v>KOPĒJA CENA 5.8 pozīcija kopā bez PVN, EUR:</v>
      </c>
      <c r="C131" s="123">
        <f>C129*C130</f>
        <v>0</v>
      </c>
      <c r="D131" s="124"/>
      <c r="E131" s="124"/>
      <c r="F131" s="125"/>
    </row>
    <row r="132" spans="1:6" x14ac:dyDescent="0.25">
      <c r="A132" s="4"/>
      <c r="B132" s="5" t="s">
        <v>7</v>
      </c>
      <c r="C132" s="112"/>
      <c r="D132" s="113"/>
      <c r="E132" s="113"/>
      <c r="F132" s="114"/>
    </row>
    <row r="133" spans="1:6" x14ac:dyDescent="0.25">
      <c r="A133" s="4"/>
      <c r="B133" s="5" t="s">
        <v>8</v>
      </c>
      <c r="C133" s="112"/>
      <c r="D133" s="113"/>
      <c r="E133" s="113"/>
      <c r="F133" s="114"/>
    </row>
    <row r="134" spans="1:6" x14ac:dyDescent="0.25">
      <c r="A134" s="8" t="s">
        <v>793</v>
      </c>
      <c r="B134" s="117" t="s">
        <v>10</v>
      </c>
      <c r="C134" s="118"/>
      <c r="D134" s="118"/>
      <c r="E134" s="118"/>
      <c r="F134" s="119"/>
    </row>
    <row r="135" spans="1:6" x14ac:dyDescent="0.25">
      <c r="A135" s="9" t="s">
        <v>794</v>
      </c>
      <c r="B135" s="34" t="s">
        <v>210</v>
      </c>
      <c r="C135" s="110"/>
      <c r="D135" s="111"/>
      <c r="E135" s="110"/>
      <c r="F135" s="111"/>
    </row>
    <row r="136" spans="1:6" x14ac:dyDescent="0.25">
      <c r="A136" s="10" t="s">
        <v>795</v>
      </c>
      <c r="B136" s="120" t="s">
        <v>13</v>
      </c>
      <c r="C136" s="121"/>
      <c r="D136" s="121"/>
      <c r="E136" s="121"/>
      <c r="F136" s="122"/>
    </row>
    <row r="137" spans="1:6" x14ac:dyDescent="0.25">
      <c r="A137" s="9" t="s">
        <v>796</v>
      </c>
      <c r="B137" s="34" t="s">
        <v>413</v>
      </c>
      <c r="C137" s="110"/>
      <c r="D137" s="111"/>
      <c r="E137" s="110"/>
      <c r="F137" s="111"/>
    </row>
    <row r="138" spans="1:6" x14ac:dyDescent="0.25">
      <c r="A138" s="9" t="s">
        <v>797</v>
      </c>
      <c r="B138" s="43" t="s">
        <v>1209</v>
      </c>
      <c r="C138" s="110"/>
      <c r="D138" s="111"/>
      <c r="E138" s="110"/>
      <c r="F138" s="111"/>
    </row>
    <row r="139" spans="1:6" x14ac:dyDescent="0.25">
      <c r="A139" s="9" t="s">
        <v>798</v>
      </c>
      <c r="B139" s="34" t="s">
        <v>900</v>
      </c>
      <c r="C139" s="110"/>
      <c r="D139" s="111"/>
      <c r="E139" s="110"/>
      <c r="F139" s="111"/>
    </row>
    <row r="140" spans="1:6" x14ac:dyDescent="0.25">
      <c r="A140" s="9" t="s">
        <v>799</v>
      </c>
      <c r="B140" s="35" t="s">
        <v>501</v>
      </c>
      <c r="C140" s="110"/>
      <c r="D140" s="111"/>
      <c r="E140" s="110"/>
      <c r="F140" s="111"/>
    </row>
    <row r="142" spans="1:6" ht="33.75" customHeight="1" x14ac:dyDescent="0.25">
      <c r="A142" s="2" t="s">
        <v>807</v>
      </c>
      <c r="B142" s="3" t="s">
        <v>502</v>
      </c>
      <c r="C142" s="115" t="s">
        <v>4</v>
      </c>
      <c r="D142" s="116"/>
      <c r="E142" s="115" t="s">
        <v>5</v>
      </c>
      <c r="F142" s="116"/>
    </row>
    <row r="143" spans="1:6" x14ac:dyDescent="0.25">
      <c r="A143" s="4"/>
      <c r="B143" s="5" t="s">
        <v>71</v>
      </c>
      <c r="C143" s="112">
        <v>1</v>
      </c>
      <c r="D143" s="113"/>
      <c r="E143" s="113"/>
      <c r="F143" s="114"/>
    </row>
    <row r="144" spans="1:6" x14ac:dyDescent="0.25">
      <c r="A144" s="4"/>
      <c r="B144" s="5" t="s">
        <v>6</v>
      </c>
      <c r="C144" s="107"/>
      <c r="D144" s="108"/>
      <c r="E144" s="108"/>
      <c r="F144" s="109"/>
    </row>
    <row r="145" spans="1:6" x14ac:dyDescent="0.25">
      <c r="A145" s="6"/>
      <c r="B145" s="7" t="str">
        <f>CONCATENATE("KOPĒJA CENA ",A142," pozīcija kopā bez PVN, EUR:")</f>
        <v>KOPĒJA CENA 5.9 pozīcija kopā bez PVN, EUR:</v>
      </c>
      <c r="C145" s="123">
        <f>C143*C144</f>
        <v>0</v>
      </c>
      <c r="D145" s="124"/>
      <c r="E145" s="124"/>
      <c r="F145" s="125"/>
    </row>
    <row r="146" spans="1:6" x14ac:dyDescent="0.25">
      <c r="A146" s="4"/>
      <c r="B146" s="5" t="s">
        <v>7</v>
      </c>
      <c r="C146" s="112"/>
      <c r="D146" s="113"/>
      <c r="E146" s="113"/>
      <c r="F146" s="114"/>
    </row>
    <row r="147" spans="1:6" x14ac:dyDescent="0.25">
      <c r="A147" s="4"/>
      <c r="B147" s="5" t="s">
        <v>8</v>
      </c>
      <c r="C147" s="112"/>
      <c r="D147" s="113"/>
      <c r="E147" s="113"/>
      <c r="F147" s="114"/>
    </row>
    <row r="148" spans="1:6" x14ac:dyDescent="0.25">
      <c r="A148" s="8" t="s">
        <v>801</v>
      </c>
      <c r="B148" s="117" t="s">
        <v>10</v>
      </c>
      <c r="C148" s="118"/>
      <c r="D148" s="118"/>
      <c r="E148" s="118"/>
      <c r="F148" s="119"/>
    </row>
    <row r="149" spans="1:6" x14ac:dyDescent="0.25">
      <c r="A149" s="9" t="s">
        <v>802</v>
      </c>
      <c r="B149" s="34" t="s">
        <v>503</v>
      </c>
      <c r="C149" s="110"/>
      <c r="D149" s="111"/>
      <c r="E149" s="110"/>
      <c r="F149" s="111"/>
    </row>
    <row r="150" spans="1:6" x14ac:dyDescent="0.25">
      <c r="A150" s="10" t="s">
        <v>803</v>
      </c>
      <c r="B150" s="120" t="s">
        <v>13</v>
      </c>
      <c r="C150" s="121"/>
      <c r="D150" s="121"/>
      <c r="E150" s="121"/>
      <c r="F150" s="122"/>
    </row>
    <row r="151" spans="1:6" x14ac:dyDescent="0.25">
      <c r="A151" s="9" t="s">
        <v>804</v>
      </c>
      <c r="B151" s="34" t="s">
        <v>264</v>
      </c>
      <c r="C151" s="110"/>
      <c r="D151" s="111"/>
      <c r="E151" s="110"/>
      <c r="F151" s="111"/>
    </row>
    <row r="152" spans="1:6" x14ac:dyDescent="0.25">
      <c r="A152" s="9" t="s">
        <v>805</v>
      </c>
      <c r="B152" s="34" t="s">
        <v>465</v>
      </c>
      <c r="C152" s="110"/>
      <c r="D152" s="111"/>
      <c r="E152" s="110"/>
      <c r="F152" s="111"/>
    </row>
    <row r="153" spans="1:6" x14ac:dyDescent="0.25">
      <c r="A153" s="9" t="s">
        <v>806</v>
      </c>
      <c r="B153" s="34" t="s">
        <v>774</v>
      </c>
      <c r="C153" s="110"/>
      <c r="D153" s="111"/>
      <c r="E153" s="110"/>
      <c r="F153" s="111"/>
    </row>
    <row r="154" spans="1:6" x14ac:dyDescent="0.25">
      <c r="A154" s="9" t="s">
        <v>1208</v>
      </c>
      <c r="B154" s="35" t="s">
        <v>1207</v>
      </c>
      <c r="C154" s="110"/>
      <c r="D154" s="111"/>
      <c r="E154" s="110"/>
      <c r="F154" s="111"/>
    </row>
    <row r="155" spans="1:6" x14ac:dyDescent="0.25">
      <c r="A155" s="9" t="s">
        <v>1316</v>
      </c>
      <c r="B155" s="43" t="s">
        <v>1317</v>
      </c>
      <c r="C155" s="110"/>
      <c r="D155" s="111"/>
      <c r="E155" s="110"/>
      <c r="F155" s="111"/>
    </row>
    <row r="156" spans="1:6" ht="17.25" customHeight="1" x14ac:dyDescent="0.25">
      <c r="A156" s="9" t="s">
        <v>1319</v>
      </c>
      <c r="B156" s="35" t="s">
        <v>1218</v>
      </c>
      <c r="C156" s="110"/>
      <c r="D156" s="111"/>
      <c r="E156" s="110"/>
      <c r="F156" s="111"/>
    </row>
    <row r="157" spans="1:6" x14ac:dyDescent="0.25">
      <c r="A157" s="9" t="s">
        <v>1320</v>
      </c>
      <c r="B157" s="43" t="s">
        <v>1318</v>
      </c>
      <c r="C157" s="110"/>
      <c r="D157" s="111"/>
      <c r="E157" s="110"/>
      <c r="F157" s="111"/>
    </row>
    <row r="159" spans="1:6" ht="33.75" customHeight="1" x14ac:dyDescent="0.25">
      <c r="A159" s="2" t="s">
        <v>817</v>
      </c>
      <c r="B159" s="3" t="s">
        <v>504</v>
      </c>
      <c r="C159" s="115" t="s">
        <v>4</v>
      </c>
      <c r="D159" s="116"/>
      <c r="E159" s="115" t="s">
        <v>5</v>
      </c>
      <c r="F159" s="116"/>
    </row>
    <row r="160" spans="1:6" x14ac:dyDescent="0.25">
      <c r="A160" s="6"/>
      <c r="B160" s="7" t="str">
        <f>CONCATENATE("KOPĒJA CENA ",A159," pozīcija kopā bez PVN, EUR:")</f>
        <v>KOPĒJA CENA 5.10 pozīcija kopā bez PVN, EUR:</v>
      </c>
      <c r="C160" s="123">
        <f>SUM(C172*D172,C173*D173)</f>
        <v>0</v>
      </c>
      <c r="D160" s="124"/>
      <c r="E160" s="124"/>
      <c r="F160" s="125"/>
    </row>
    <row r="161" spans="1:6" x14ac:dyDescent="0.25">
      <c r="A161" s="4"/>
      <c r="B161" s="5" t="s">
        <v>7</v>
      </c>
      <c r="C161" s="112"/>
      <c r="D161" s="113"/>
      <c r="E161" s="113"/>
      <c r="F161" s="114"/>
    </row>
    <row r="162" spans="1:6" x14ac:dyDescent="0.25">
      <c r="A162" s="4"/>
      <c r="B162" s="5" t="s">
        <v>8</v>
      </c>
      <c r="C162" s="112"/>
      <c r="D162" s="113"/>
      <c r="E162" s="113"/>
      <c r="F162" s="114"/>
    </row>
    <row r="163" spans="1:6" x14ac:dyDescent="0.25">
      <c r="A163" s="8" t="s">
        <v>808</v>
      </c>
      <c r="B163" s="117" t="s">
        <v>10</v>
      </c>
      <c r="C163" s="118"/>
      <c r="D163" s="118"/>
      <c r="E163" s="118"/>
      <c r="F163" s="119"/>
    </row>
    <row r="164" spans="1:6" x14ac:dyDescent="0.25">
      <c r="A164" s="9" t="s">
        <v>809</v>
      </c>
      <c r="B164" s="34" t="s">
        <v>505</v>
      </c>
      <c r="C164" s="110"/>
      <c r="D164" s="111"/>
      <c r="E164" s="110"/>
      <c r="F164" s="111"/>
    </row>
    <row r="165" spans="1:6" x14ac:dyDescent="0.25">
      <c r="A165" s="10" t="s">
        <v>810</v>
      </c>
      <c r="B165" s="120" t="s">
        <v>13</v>
      </c>
      <c r="C165" s="121"/>
      <c r="D165" s="121"/>
      <c r="E165" s="121"/>
      <c r="F165" s="122"/>
    </row>
    <row r="166" spans="1:6" x14ac:dyDescent="0.25">
      <c r="A166" s="9" t="s">
        <v>811</v>
      </c>
      <c r="B166" s="34" t="s">
        <v>264</v>
      </c>
      <c r="C166" s="110"/>
      <c r="D166" s="111"/>
      <c r="E166" s="110"/>
      <c r="F166" s="111"/>
    </row>
    <row r="167" spans="1:6" x14ac:dyDescent="0.25">
      <c r="A167" s="9" t="s">
        <v>812</v>
      </c>
      <c r="B167" s="34" t="s">
        <v>465</v>
      </c>
      <c r="C167" s="110"/>
      <c r="D167" s="111"/>
      <c r="E167" s="110"/>
      <c r="F167" s="111"/>
    </row>
    <row r="168" spans="1:6" x14ac:dyDescent="0.25">
      <c r="A168" s="9" t="s">
        <v>813</v>
      </c>
      <c r="B168" s="34" t="s">
        <v>775</v>
      </c>
      <c r="C168" s="110"/>
      <c r="D168" s="111"/>
      <c r="E168" s="110"/>
      <c r="F168" s="111"/>
    </row>
    <row r="169" spans="1:6" x14ac:dyDescent="0.25">
      <c r="A169" s="9" t="s">
        <v>1214</v>
      </c>
      <c r="B169" s="35" t="s">
        <v>1213</v>
      </c>
      <c r="C169" s="110"/>
      <c r="D169" s="111"/>
      <c r="E169" s="110"/>
      <c r="F169" s="111"/>
    </row>
    <row r="170" spans="1:6" ht="17.25" customHeight="1" x14ac:dyDescent="0.25">
      <c r="A170" s="9" t="s">
        <v>1217</v>
      </c>
      <c r="B170" s="35" t="s">
        <v>1218</v>
      </c>
      <c r="C170" s="110"/>
      <c r="D170" s="111"/>
      <c r="E170" s="110"/>
      <c r="F170" s="111"/>
    </row>
    <row r="171" spans="1:6" ht="54" x14ac:dyDescent="0.25">
      <c r="A171" s="10" t="s">
        <v>814</v>
      </c>
      <c r="B171" s="29" t="s">
        <v>42</v>
      </c>
      <c r="C171" s="30" t="s">
        <v>43</v>
      </c>
      <c r="D171" s="30" t="s">
        <v>44</v>
      </c>
      <c r="E171" s="30" t="s">
        <v>4</v>
      </c>
      <c r="F171" s="30" t="s">
        <v>45</v>
      </c>
    </row>
    <row r="172" spans="1:6" x14ac:dyDescent="0.25">
      <c r="A172" s="9" t="s">
        <v>815</v>
      </c>
      <c r="B172" s="34" t="s">
        <v>1215</v>
      </c>
      <c r="C172" s="31">
        <v>2</v>
      </c>
      <c r="D172" s="31"/>
      <c r="E172" s="31"/>
      <c r="F172" s="32"/>
    </row>
    <row r="173" spans="1:6" x14ac:dyDescent="0.25">
      <c r="A173" s="9" t="s">
        <v>816</v>
      </c>
      <c r="B173" s="34" t="s">
        <v>1216</v>
      </c>
      <c r="C173" s="31">
        <v>2</v>
      </c>
      <c r="D173" s="31"/>
      <c r="E173" s="31"/>
      <c r="F173" s="32"/>
    </row>
    <row r="175" spans="1:6" ht="33.75" customHeight="1" x14ac:dyDescent="0.25">
      <c r="A175" s="2" t="s">
        <v>824</v>
      </c>
      <c r="B175" s="3" t="s">
        <v>506</v>
      </c>
      <c r="C175" s="115" t="s">
        <v>4</v>
      </c>
      <c r="D175" s="116"/>
      <c r="E175" s="115" t="s">
        <v>5</v>
      </c>
      <c r="F175" s="116"/>
    </row>
    <row r="176" spans="1:6" x14ac:dyDescent="0.25">
      <c r="A176" s="4"/>
      <c r="B176" s="5" t="s">
        <v>71</v>
      </c>
      <c r="C176" s="112">
        <v>2</v>
      </c>
      <c r="D176" s="113"/>
      <c r="E176" s="113"/>
      <c r="F176" s="114"/>
    </row>
    <row r="177" spans="1:6" x14ac:dyDescent="0.25">
      <c r="A177" s="4"/>
      <c r="B177" s="5" t="s">
        <v>6</v>
      </c>
      <c r="C177" s="107"/>
      <c r="D177" s="108"/>
      <c r="E177" s="108"/>
      <c r="F177" s="109"/>
    </row>
    <row r="178" spans="1:6" x14ac:dyDescent="0.25">
      <c r="A178" s="6"/>
      <c r="B178" s="7" t="str">
        <f>CONCATENATE("KOPĒJA CENA ",A175," pozīcija kopā bez PVN, EUR:")</f>
        <v>KOPĒJA CENA 5.11 pozīcija kopā bez PVN, EUR:</v>
      </c>
      <c r="C178" s="123">
        <f>C176*C177</f>
        <v>0</v>
      </c>
      <c r="D178" s="124"/>
      <c r="E178" s="124"/>
      <c r="F178" s="125"/>
    </row>
    <row r="179" spans="1:6" x14ac:dyDescent="0.25">
      <c r="A179" s="4"/>
      <c r="B179" s="5" t="s">
        <v>7</v>
      </c>
      <c r="C179" s="112"/>
      <c r="D179" s="113"/>
      <c r="E179" s="113"/>
      <c r="F179" s="114"/>
    </row>
    <row r="180" spans="1:6" x14ac:dyDescent="0.25">
      <c r="A180" s="4"/>
      <c r="B180" s="5" t="s">
        <v>8</v>
      </c>
      <c r="C180" s="112"/>
      <c r="D180" s="113"/>
      <c r="E180" s="113"/>
      <c r="F180" s="114"/>
    </row>
    <row r="181" spans="1:6" x14ac:dyDescent="0.25">
      <c r="A181" s="8" t="s">
        <v>818</v>
      </c>
      <c r="B181" s="117" t="s">
        <v>10</v>
      </c>
      <c r="C181" s="118"/>
      <c r="D181" s="118"/>
      <c r="E181" s="118"/>
      <c r="F181" s="119"/>
    </row>
    <row r="182" spans="1:6" x14ac:dyDescent="0.25">
      <c r="A182" s="9" t="s">
        <v>819</v>
      </c>
      <c r="B182" s="34" t="s">
        <v>427</v>
      </c>
      <c r="C182" s="110"/>
      <c r="D182" s="111"/>
      <c r="E182" s="110"/>
      <c r="F182" s="111"/>
    </row>
    <row r="183" spans="1:6" x14ac:dyDescent="0.25">
      <c r="A183" s="10" t="s">
        <v>820</v>
      </c>
      <c r="B183" s="120" t="s">
        <v>13</v>
      </c>
      <c r="C183" s="121"/>
      <c r="D183" s="121"/>
      <c r="E183" s="121"/>
      <c r="F183" s="122"/>
    </row>
    <row r="184" spans="1:6" x14ac:dyDescent="0.25">
      <c r="A184" s="9" t="s">
        <v>821</v>
      </c>
      <c r="B184" s="34" t="s">
        <v>465</v>
      </c>
      <c r="C184" s="110"/>
      <c r="D184" s="111"/>
      <c r="E184" s="110"/>
      <c r="F184" s="111"/>
    </row>
    <row r="185" spans="1:6" ht="25.5" x14ac:dyDescent="0.25">
      <c r="A185" s="9" t="s">
        <v>822</v>
      </c>
      <c r="B185" s="34" t="s">
        <v>507</v>
      </c>
      <c r="C185" s="110"/>
      <c r="D185" s="111"/>
      <c r="E185" s="110"/>
      <c r="F185" s="111"/>
    </row>
    <row r="186" spans="1:6" x14ac:dyDescent="0.25">
      <c r="A186" s="9" t="s">
        <v>823</v>
      </c>
      <c r="B186" s="34" t="s">
        <v>232</v>
      </c>
      <c r="C186" s="110"/>
      <c r="D186" s="111"/>
      <c r="E186" s="110"/>
      <c r="F186" s="111"/>
    </row>
    <row r="188" spans="1:6" ht="33.75" customHeight="1" x14ac:dyDescent="0.25">
      <c r="A188" s="2" t="s">
        <v>825</v>
      </c>
      <c r="B188" s="3" t="s">
        <v>508</v>
      </c>
      <c r="C188" s="115" t="s">
        <v>4</v>
      </c>
      <c r="D188" s="116"/>
      <c r="E188" s="115" t="s">
        <v>5</v>
      </c>
      <c r="F188" s="116"/>
    </row>
    <row r="189" spans="1:6" x14ac:dyDescent="0.25">
      <c r="A189" s="6"/>
      <c r="B189" s="7" t="str">
        <f>CONCATENATE("KOPĒJA CENA ",A188," pozīcija kopā bez PVN, EUR:")</f>
        <v>KOPĒJA CENA 5.12 pozīcija kopā bez PVN, EUR:</v>
      </c>
      <c r="C189" s="123">
        <f>SUM(C199*D199,C200*D200,C201*D201,C202*D202)</f>
        <v>0</v>
      </c>
      <c r="D189" s="124"/>
      <c r="E189" s="124"/>
      <c r="F189" s="125"/>
    </row>
    <row r="190" spans="1:6" x14ac:dyDescent="0.25">
      <c r="A190" s="4"/>
      <c r="B190" s="5" t="s">
        <v>7</v>
      </c>
      <c r="C190" s="112"/>
      <c r="D190" s="113"/>
      <c r="E190" s="113"/>
      <c r="F190" s="114"/>
    </row>
    <row r="191" spans="1:6" x14ac:dyDescent="0.25">
      <c r="A191" s="4"/>
      <c r="B191" s="5" t="s">
        <v>8</v>
      </c>
      <c r="C191" s="112"/>
      <c r="D191" s="113"/>
      <c r="E191" s="113"/>
      <c r="F191" s="114"/>
    </row>
    <row r="192" spans="1:6" x14ac:dyDescent="0.25">
      <c r="A192" s="8" t="s">
        <v>1219</v>
      </c>
      <c r="B192" s="117" t="s">
        <v>10</v>
      </c>
      <c r="C192" s="118"/>
      <c r="D192" s="118"/>
      <c r="E192" s="118"/>
      <c r="F192" s="119"/>
    </row>
    <row r="193" spans="1:6" x14ac:dyDescent="0.25">
      <c r="A193" s="9" t="s">
        <v>1220</v>
      </c>
      <c r="B193" s="34" t="s">
        <v>143</v>
      </c>
      <c r="C193" s="110"/>
      <c r="D193" s="111"/>
      <c r="E193" s="110"/>
      <c r="F193" s="111"/>
    </row>
    <row r="194" spans="1:6" x14ac:dyDescent="0.25">
      <c r="A194" s="10" t="s">
        <v>1221</v>
      </c>
      <c r="B194" s="120" t="s">
        <v>13</v>
      </c>
      <c r="C194" s="121"/>
      <c r="D194" s="121"/>
      <c r="E194" s="121"/>
      <c r="F194" s="122"/>
    </row>
    <row r="195" spans="1:6" x14ac:dyDescent="0.25">
      <c r="A195" s="9" t="s">
        <v>1222</v>
      </c>
      <c r="B195" s="34" t="s">
        <v>145</v>
      </c>
      <c r="C195" s="110"/>
      <c r="D195" s="111"/>
      <c r="E195" s="110"/>
      <c r="F195" s="111"/>
    </row>
    <row r="196" spans="1:6" x14ac:dyDescent="0.25">
      <c r="A196" s="9" t="s">
        <v>1223</v>
      </c>
      <c r="B196" s="34" t="s">
        <v>509</v>
      </c>
      <c r="C196" s="110"/>
      <c r="D196" s="111"/>
      <c r="E196" s="110"/>
      <c r="F196" s="111"/>
    </row>
    <row r="197" spans="1:6" x14ac:dyDescent="0.25">
      <c r="A197" s="9" t="s">
        <v>1224</v>
      </c>
      <c r="B197" s="37" t="s">
        <v>200</v>
      </c>
      <c r="C197" s="110"/>
      <c r="D197" s="111"/>
      <c r="E197" s="110"/>
      <c r="F197" s="111"/>
    </row>
    <row r="198" spans="1:6" ht="54" x14ac:dyDescent="0.25">
      <c r="A198" s="10" t="s">
        <v>1227</v>
      </c>
      <c r="B198" s="29" t="s">
        <v>42</v>
      </c>
      <c r="C198" s="30" t="s">
        <v>43</v>
      </c>
      <c r="D198" s="30" t="s">
        <v>44</v>
      </c>
      <c r="E198" s="30" t="s">
        <v>4</v>
      </c>
      <c r="F198" s="30" t="s">
        <v>45</v>
      </c>
    </row>
    <row r="199" spans="1:6" ht="28.5" customHeight="1" x14ac:dyDescent="0.25">
      <c r="A199" s="9" t="s">
        <v>1226</v>
      </c>
      <c r="B199" s="34" t="s">
        <v>1230</v>
      </c>
      <c r="C199" s="31">
        <v>5</v>
      </c>
      <c r="D199" s="31"/>
      <c r="E199" s="31"/>
      <c r="F199" s="32"/>
    </row>
    <row r="200" spans="1:6" ht="27.75" customHeight="1" x14ac:dyDescent="0.25">
      <c r="A200" s="9" t="s">
        <v>1225</v>
      </c>
      <c r="B200" s="34" t="s">
        <v>1231</v>
      </c>
      <c r="C200" s="31">
        <v>10</v>
      </c>
      <c r="D200" s="31"/>
      <c r="E200" s="31"/>
      <c r="F200" s="32"/>
    </row>
    <row r="201" spans="1:6" ht="27" customHeight="1" x14ac:dyDescent="0.25">
      <c r="A201" s="9" t="s">
        <v>1228</v>
      </c>
      <c r="B201" s="34" t="s">
        <v>1232</v>
      </c>
      <c r="C201" s="31">
        <v>10</v>
      </c>
      <c r="D201" s="31"/>
      <c r="E201" s="31"/>
      <c r="F201" s="32"/>
    </row>
    <row r="202" spans="1:6" ht="29.25" customHeight="1" x14ac:dyDescent="0.25">
      <c r="A202" s="9" t="s">
        <v>1229</v>
      </c>
      <c r="B202" s="34" t="s">
        <v>1233</v>
      </c>
      <c r="C202" s="31">
        <v>10</v>
      </c>
      <c r="D202" s="31"/>
      <c r="E202" s="31"/>
      <c r="F202" s="32"/>
    </row>
    <row r="204" spans="1:6" ht="33.75" customHeight="1" x14ac:dyDescent="0.25">
      <c r="A204" s="2" t="s">
        <v>840</v>
      </c>
      <c r="B204" s="3" t="s">
        <v>510</v>
      </c>
      <c r="C204" s="115" t="s">
        <v>4</v>
      </c>
      <c r="D204" s="116"/>
      <c r="E204" s="115" t="s">
        <v>5</v>
      </c>
      <c r="F204" s="116"/>
    </row>
    <row r="205" spans="1:6" x14ac:dyDescent="0.25">
      <c r="A205" s="6"/>
      <c r="B205" s="7" t="str">
        <f>CONCATENATE("KOPĒJA CENA ",A204," pozīcija kopā bez PVN, EUR:")</f>
        <v>KOPĒJA CENA 5.13 pozīcija kopā bez PVN, EUR:</v>
      </c>
      <c r="C205" s="123">
        <f>SUM(C218*D218,C219*D219,C220*D220,C221*D221)</f>
        <v>0</v>
      </c>
      <c r="D205" s="124"/>
      <c r="E205" s="124"/>
      <c r="F205" s="125"/>
    </row>
    <row r="206" spans="1:6" x14ac:dyDescent="0.25">
      <c r="A206" s="4"/>
      <c r="B206" s="5" t="s">
        <v>7</v>
      </c>
      <c r="C206" s="112"/>
      <c r="D206" s="113"/>
      <c r="E206" s="113"/>
      <c r="F206" s="114"/>
    </row>
    <row r="207" spans="1:6" x14ac:dyDescent="0.25">
      <c r="A207" s="4"/>
      <c r="B207" s="5" t="s">
        <v>8</v>
      </c>
      <c r="C207" s="112"/>
      <c r="D207" s="113"/>
      <c r="E207" s="113"/>
      <c r="F207" s="114"/>
    </row>
    <row r="208" spans="1:6" x14ac:dyDescent="0.25">
      <c r="A208" s="8" t="s">
        <v>826</v>
      </c>
      <c r="B208" s="117" t="s">
        <v>10</v>
      </c>
      <c r="C208" s="118"/>
      <c r="D208" s="118"/>
      <c r="E208" s="118"/>
      <c r="F208" s="119"/>
    </row>
    <row r="209" spans="1:6" x14ac:dyDescent="0.25">
      <c r="A209" s="9" t="s">
        <v>827</v>
      </c>
      <c r="B209" s="34" t="s">
        <v>143</v>
      </c>
      <c r="C209" s="110"/>
      <c r="D209" s="111"/>
      <c r="E209" s="110"/>
      <c r="F209" s="111"/>
    </row>
    <row r="210" spans="1:6" x14ac:dyDescent="0.25">
      <c r="A210" s="10" t="s">
        <v>828</v>
      </c>
      <c r="B210" s="120" t="s">
        <v>13</v>
      </c>
      <c r="C210" s="121"/>
      <c r="D210" s="121"/>
      <c r="E210" s="121"/>
      <c r="F210" s="122"/>
    </row>
    <row r="211" spans="1:6" x14ac:dyDescent="0.25">
      <c r="A211" s="9" t="s">
        <v>829</v>
      </c>
      <c r="B211" s="34" t="s">
        <v>174</v>
      </c>
      <c r="C211" s="110"/>
      <c r="D211" s="111"/>
      <c r="E211" s="110"/>
      <c r="F211" s="111"/>
    </row>
    <row r="212" spans="1:6" x14ac:dyDescent="0.25">
      <c r="A212" s="9" t="s">
        <v>830</v>
      </c>
      <c r="B212" s="34" t="s">
        <v>51</v>
      </c>
      <c r="C212" s="110"/>
      <c r="D212" s="111"/>
      <c r="E212" s="110"/>
      <c r="F212" s="111"/>
    </row>
    <row r="213" spans="1:6" x14ac:dyDescent="0.25">
      <c r="A213" s="9" t="s">
        <v>831</v>
      </c>
      <c r="B213" s="37" t="s">
        <v>200</v>
      </c>
      <c r="C213" s="110"/>
      <c r="D213" s="111"/>
      <c r="E213" s="110"/>
      <c r="F213" s="111"/>
    </row>
    <row r="214" spans="1:6" ht="25.5" x14ac:dyDescent="0.25">
      <c r="A214" s="9" t="s">
        <v>832</v>
      </c>
      <c r="B214" s="34" t="s">
        <v>1234</v>
      </c>
      <c r="C214" s="110"/>
      <c r="D214" s="111"/>
      <c r="E214" s="110"/>
      <c r="F214" s="111"/>
    </row>
    <row r="215" spans="1:6" ht="38.25" x14ac:dyDescent="0.25">
      <c r="A215" s="9" t="s">
        <v>833</v>
      </c>
      <c r="B215" s="34" t="s">
        <v>511</v>
      </c>
      <c r="C215" s="110"/>
      <c r="D215" s="111"/>
      <c r="E215" s="110"/>
      <c r="F215" s="111"/>
    </row>
    <row r="216" spans="1:6" x14ac:dyDescent="0.25">
      <c r="A216" s="9" t="s">
        <v>834</v>
      </c>
      <c r="B216" s="34" t="s">
        <v>176</v>
      </c>
      <c r="C216" s="110"/>
      <c r="D216" s="111"/>
      <c r="E216" s="110"/>
      <c r="F216" s="111"/>
    </row>
    <row r="217" spans="1:6" ht="54" x14ac:dyDescent="0.25">
      <c r="A217" s="10" t="s">
        <v>835</v>
      </c>
      <c r="B217" s="29" t="s">
        <v>42</v>
      </c>
      <c r="C217" s="30" t="s">
        <v>43</v>
      </c>
      <c r="D217" s="30" t="s">
        <v>44</v>
      </c>
      <c r="E217" s="30" t="s">
        <v>4</v>
      </c>
      <c r="F217" s="30" t="s">
        <v>45</v>
      </c>
    </row>
    <row r="218" spans="1:6" x14ac:dyDescent="0.25">
      <c r="A218" s="9" t="s">
        <v>836</v>
      </c>
      <c r="B218" s="34" t="s">
        <v>512</v>
      </c>
      <c r="C218" s="31">
        <v>5</v>
      </c>
      <c r="D218" s="31"/>
      <c r="E218" s="31"/>
      <c r="F218" s="32"/>
    </row>
    <row r="219" spans="1:6" x14ac:dyDescent="0.25">
      <c r="A219" s="9" t="s">
        <v>837</v>
      </c>
      <c r="B219" s="34" t="s">
        <v>513</v>
      </c>
      <c r="C219" s="31">
        <v>10</v>
      </c>
      <c r="D219" s="31"/>
      <c r="E219" s="31"/>
      <c r="F219" s="32"/>
    </row>
    <row r="220" spans="1:6" x14ac:dyDescent="0.25">
      <c r="A220" s="9" t="s">
        <v>838</v>
      </c>
      <c r="B220" s="34" t="s">
        <v>514</v>
      </c>
      <c r="C220" s="31">
        <v>10</v>
      </c>
      <c r="D220" s="31"/>
      <c r="E220" s="31"/>
      <c r="F220" s="32"/>
    </row>
    <row r="221" spans="1:6" x14ac:dyDescent="0.25">
      <c r="A221" s="9" t="s">
        <v>839</v>
      </c>
      <c r="B221" s="34" t="s">
        <v>515</v>
      </c>
      <c r="C221" s="31">
        <v>10</v>
      </c>
      <c r="D221" s="31"/>
      <c r="E221" s="31"/>
      <c r="F221" s="32"/>
    </row>
    <row r="223" spans="1:6" ht="33.75" customHeight="1" x14ac:dyDescent="0.25">
      <c r="A223" s="2" t="s">
        <v>867</v>
      </c>
      <c r="B223" s="3" t="s">
        <v>601</v>
      </c>
      <c r="C223" s="115" t="s">
        <v>4</v>
      </c>
      <c r="D223" s="116"/>
      <c r="E223" s="115" t="s">
        <v>5</v>
      </c>
      <c r="F223" s="116"/>
    </row>
    <row r="224" spans="1:6" x14ac:dyDescent="0.25">
      <c r="A224" s="6"/>
      <c r="B224" s="7" t="str">
        <f>CONCATENATE("KOPĒJA CENA ",A223," pozīcija kopā bez PVN, EUR:")</f>
        <v>KOPĒJA CENA 5.14 pozīcija kopā bez PVN, EUR:</v>
      </c>
      <c r="C224" s="123">
        <f>SUM(C232*D232,C239*D239)</f>
        <v>0</v>
      </c>
      <c r="D224" s="124"/>
      <c r="E224" s="124"/>
      <c r="F224" s="125"/>
    </row>
    <row r="225" spans="1:6" x14ac:dyDescent="0.25">
      <c r="A225" s="4"/>
      <c r="B225" s="5" t="s">
        <v>7</v>
      </c>
      <c r="C225" s="112"/>
      <c r="D225" s="113"/>
      <c r="E225" s="113"/>
      <c r="F225" s="114"/>
    </row>
    <row r="226" spans="1:6" x14ac:dyDescent="0.25">
      <c r="A226" s="4"/>
      <c r="B226" s="5" t="s">
        <v>8</v>
      </c>
      <c r="C226" s="112"/>
      <c r="D226" s="113"/>
      <c r="E226" s="113"/>
      <c r="F226" s="114"/>
    </row>
    <row r="227" spans="1:6" x14ac:dyDescent="0.25">
      <c r="A227" s="8" t="s">
        <v>841</v>
      </c>
      <c r="B227" s="117" t="s">
        <v>10</v>
      </c>
      <c r="C227" s="118"/>
      <c r="D227" s="118"/>
      <c r="E227" s="118"/>
      <c r="F227" s="119"/>
    </row>
    <row r="228" spans="1:6" x14ac:dyDescent="0.25">
      <c r="A228" s="9" t="s">
        <v>842</v>
      </c>
      <c r="B228" s="34" t="s">
        <v>143</v>
      </c>
      <c r="C228" s="110"/>
      <c r="D228" s="111"/>
      <c r="E228" s="110"/>
      <c r="F228" s="111"/>
    </row>
    <row r="229" spans="1:6" x14ac:dyDescent="0.25">
      <c r="A229" s="10" t="s">
        <v>843</v>
      </c>
      <c r="B229" s="120" t="s">
        <v>13</v>
      </c>
      <c r="C229" s="121"/>
      <c r="D229" s="121"/>
      <c r="E229" s="121"/>
      <c r="F229" s="122"/>
    </row>
    <row r="230" spans="1:6" x14ac:dyDescent="0.25">
      <c r="A230" s="9" t="s">
        <v>844</v>
      </c>
      <c r="B230" s="34" t="s">
        <v>866</v>
      </c>
      <c r="C230" s="110"/>
      <c r="D230" s="111"/>
      <c r="E230" s="110"/>
      <c r="F230" s="111"/>
    </row>
    <row r="231" spans="1:6" ht="54" x14ac:dyDescent="0.25">
      <c r="A231" s="10" t="s">
        <v>845</v>
      </c>
      <c r="B231" s="29" t="s">
        <v>42</v>
      </c>
      <c r="C231" s="30" t="s">
        <v>43</v>
      </c>
      <c r="D231" s="30" t="s">
        <v>44</v>
      </c>
      <c r="E231" s="30" t="s">
        <v>4</v>
      </c>
      <c r="F231" s="30" t="s">
        <v>45</v>
      </c>
    </row>
    <row r="232" spans="1:6" ht="25.5" x14ac:dyDescent="0.25">
      <c r="A232" s="9" t="s">
        <v>846</v>
      </c>
      <c r="B232" s="34" t="s">
        <v>856</v>
      </c>
      <c r="C232" s="31">
        <v>10</v>
      </c>
      <c r="D232" s="31"/>
      <c r="E232" s="31"/>
      <c r="F232" s="32"/>
    </row>
    <row r="233" spans="1:6" ht="25.5" x14ac:dyDescent="0.25">
      <c r="A233" s="9" t="s">
        <v>847</v>
      </c>
      <c r="B233" s="34" t="s">
        <v>857</v>
      </c>
      <c r="C233" s="31">
        <v>10</v>
      </c>
      <c r="D233" s="31"/>
      <c r="E233" s="31"/>
      <c r="F233" s="32"/>
    </row>
    <row r="234" spans="1:6" ht="25.5" x14ac:dyDescent="0.25">
      <c r="A234" s="9" t="s">
        <v>848</v>
      </c>
      <c r="B234" s="41" t="s">
        <v>858</v>
      </c>
      <c r="C234" s="31">
        <v>10</v>
      </c>
      <c r="D234" s="31"/>
      <c r="E234" s="31"/>
      <c r="F234" s="32"/>
    </row>
    <row r="235" spans="1:6" ht="25.5" x14ac:dyDescent="0.25">
      <c r="A235" s="9" t="s">
        <v>849</v>
      </c>
      <c r="B235" s="41" t="s">
        <v>859</v>
      </c>
      <c r="C235" s="31">
        <v>10</v>
      </c>
      <c r="D235" s="31"/>
      <c r="E235" s="31"/>
      <c r="F235" s="32"/>
    </row>
    <row r="236" spans="1:6" ht="25.5" x14ac:dyDescent="0.25">
      <c r="A236" s="9" t="s">
        <v>850</v>
      </c>
      <c r="B236" s="41" t="s">
        <v>865</v>
      </c>
      <c r="C236" s="31">
        <v>10</v>
      </c>
      <c r="D236" s="31"/>
      <c r="E236" s="31"/>
      <c r="F236" s="32"/>
    </row>
    <row r="237" spans="1:6" ht="25.5" x14ac:dyDescent="0.25">
      <c r="A237" s="9" t="s">
        <v>851</v>
      </c>
      <c r="B237" s="41" t="s">
        <v>860</v>
      </c>
      <c r="C237" s="31">
        <v>10</v>
      </c>
      <c r="D237" s="31"/>
      <c r="E237" s="31"/>
      <c r="F237" s="32"/>
    </row>
    <row r="238" spans="1:6" ht="25.5" x14ac:dyDescent="0.25">
      <c r="A238" s="9" t="s">
        <v>852</v>
      </c>
      <c r="B238" s="41" t="s">
        <v>861</v>
      </c>
      <c r="C238" s="31">
        <v>10</v>
      </c>
      <c r="D238" s="31"/>
      <c r="E238" s="31"/>
      <c r="F238" s="32"/>
    </row>
    <row r="239" spans="1:6" ht="25.5" x14ac:dyDescent="0.25">
      <c r="A239" s="9" t="s">
        <v>853</v>
      </c>
      <c r="B239" s="41" t="s">
        <v>864</v>
      </c>
      <c r="C239" s="31">
        <v>10</v>
      </c>
      <c r="D239" s="31"/>
      <c r="E239" s="31"/>
      <c r="F239" s="32"/>
    </row>
    <row r="240" spans="1:6" ht="25.5" x14ac:dyDescent="0.25">
      <c r="A240" s="9" t="s">
        <v>854</v>
      </c>
      <c r="B240" s="41" t="s">
        <v>863</v>
      </c>
      <c r="C240" s="31">
        <v>10</v>
      </c>
      <c r="D240" s="13"/>
      <c r="E240" s="31"/>
      <c r="F240" s="32"/>
    </row>
    <row r="241" spans="1:6" ht="25.5" x14ac:dyDescent="0.25">
      <c r="A241" s="9" t="s">
        <v>855</v>
      </c>
      <c r="B241" s="41" t="s">
        <v>862</v>
      </c>
      <c r="C241" s="31">
        <v>10</v>
      </c>
      <c r="D241" s="12"/>
      <c r="E241" s="31"/>
      <c r="F241" s="32"/>
    </row>
    <row r="243" spans="1:6" ht="33.75" customHeight="1" x14ac:dyDescent="0.25">
      <c r="A243" s="2" t="s">
        <v>1252</v>
      </c>
      <c r="B243" s="3" t="s">
        <v>1261</v>
      </c>
      <c r="C243" s="115" t="s">
        <v>4</v>
      </c>
      <c r="D243" s="116"/>
      <c r="E243" s="115" t="s">
        <v>5</v>
      </c>
      <c r="F243" s="116"/>
    </row>
    <row r="244" spans="1:6" x14ac:dyDescent="0.25">
      <c r="A244" s="4"/>
      <c r="B244" s="5" t="s">
        <v>71</v>
      </c>
      <c r="C244" s="112">
        <v>400</v>
      </c>
      <c r="D244" s="113"/>
      <c r="E244" s="113"/>
      <c r="F244" s="114"/>
    </row>
    <row r="245" spans="1:6" x14ac:dyDescent="0.25">
      <c r="A245" s="4"/>
      <c r="B245" s="5" t="s">
        <v>6</v>
      </c>
      <c r="C245" s="107"/>
      <c r="D245" s="108"/>
      <c r="E245" s="108"/>
      <c r="F245" s="109"/>
    </row>
    <row r="246" spans="1:6" x14ac:dyDescent="0.25">
      <c r="A246" s="6"/>
      <c r="B246" s="7" t="str">
        <f>CONCATENATE("KOPĒJA CENA ",A243," pozīcija kopā bez PVN, EUR:")</f>
        <v>KOPĒJA CENA 5.15 pozīcija kopā bez PVN, EUR:</v>
      </c>
      <c r="C246" s="123">
        <f>C244*C245</f>
        <v>0</v>
      </c>
      <c r="D246" s="124"/>
      <c r="E246" s="124"/>
      <c r="F246" s="125"/>
    </row>
    <row r="247" spans="1:6" x14ac:dyDescent="0.25">
      <c r="A247" s="4"/>
      <c r="B247" s="5" t="s">
        <v>7</v>
      </c>
      <c r="C247" s="112"/>
      <c r="D247" s="113"/>
      <c r="E247" s="113"/>
      <c r="F247" s="114"/>
    </row>
    <row r="248" spans="1:6" x14ac:dyDescent="0.25">
      <c r="A248" s="4"/>
      <c r="B248" s="5" t="s">
        <v>8</v>
      </c>
      <c r="C248" s="112"/>
      <c r="D248" s="113"/>
      <c r="E248" s="113"/>
      <c r="F248" s="114"/>
    </row>
    <row r="249" spans="1:6" x14ac:dyDescent="0.25">
      <c r="A249" s="8" t="s">
        <v>1253</v>
      </c>
      <c r="B249" s="117" t="s">
        <v>10</v>
      </c>
      <c r="C249" s="118"/>
      <c r="D249" s="118"/>
      <c r="E249" s="118"/>
      <c r="F249" s="119"/>
    </row>
    <row r="250" spans="1:6" x14ac:dyDescent="0.25">
      <c r="A250" s="9" t="s">
        <v>1254</v>
      </c>
      <c r="B250" s="34" t="s">
        <v>1278</v>
      </c>
      <c r="C250" s="110"/>
      <c r="D250" s="111"/>
      <c r="E250" s="110"/>
      <c r="F250" s="111"/>
    </row>
    <row r="251" spans="1:6" x14ac:dyDescent="0.25">
      <c r="A251" s="10" t="s">
        <v>1257</v>
      </c>
      <c r="B251" s="120" t="s">
        <v>13</v>
      </c>
      <c r="C251" s="121"/>
      <c r="D251" s="121"/>
      <c r="E251" s="121"/>
      <c r="F251" s="122"/>
    </row>
    <row r="252" spans="1:6" x14ac:dyDescent="0.25">
      <c r="A252" s="9" t="s">
        <v>1258</v>
      </c>
      <c r="B252" s="34" t="s">
        <v>1279</v>
      </c>
      <c r="C252" s="110"/>
      <c r="D252" s="111"/>
      <c r="E252" s="110"/>
      <c r="F252" s="111"/>
    </row>
    <row r="253" spans="1:6" ht="25.5" x14ac:dyDescent="0.25">
      <c r="A253" s="9" t="s">
        <v>1259</v>
      </c>
      <c r="B253" s="34" t="s">
        <v>1255</v>
      </c>
      <c r="C253" s="110"/>
      <c r="D253" s="111"/>
      <c r="E253" s="110"/>
      <c r="F253" s="111"/>
    </row>
    <row r="254" spans="1:6" x14ac:dyDescent="0.25">
      <c r="A254" s="9" t="s">
        <v>1260</v>
      </c>
      <c r="B254" s="34" t="s">
        <v>1256</v>
      </c>
      <c r="C254" s="110"/>
      <c r="D254" s="111"/>
      <c r="E254" s="110"/>
      <c r="F254" s="111"/>
    </row>
    <row r="256" spans="1:6" ht="33.75" customHeight="1" x14ac:dyDescent="0.25">
      <c r="A256" s="2" t="s">
        <v>1268</v>
      </c>
      <c r="B256" s="3" t="s">
        <v>1262</v>
      </c>
      <c r="C256" s="115" t="s">
        <v>4</v>
      </c>
      <c r="D256" s="116"/>
      <c r="E256" s="115" t="s">
        <v>5</v>
      </c>
      <c r="F256" s="116"/>
    </row>
    <row r="257" spans="1:6" x14ac:dyDescent="0.25">
      <c r="A257" s="4"/>
      <c r="B257" s="5" t="s">
        <v>71</v>
      </c>
      <c r="C257" s="112">
        <v>50</v>
      </c>
      <c r="D257" s="113"/>
      <c r="E257" s="113"/>
      <c r="F257" s="114"/>
    </row>
    <row r="258" spans="1:6" x14ac:dyDescent="0.25">
      <c r="A258" s="4"/>
      <c r="B258" s="5" t="s">
        <v>6</v>
      </c>
      <c r="C258" s="107"/>
      <c r="D258" s="108"/>
      <c r="E258" s="108"/>
      <c r="F258" s="109"/>
    </row>
    <row r="259" spans="1:6" x14ac:dyDescent="0.25">
      <c r="A259" s="6"/>
      <c r="B259" s="7" t="str">
        <f>CONCATENATE("KOPĒJA CENA ",A256," pozīcija kopā bez PVN, EUR:")</f>
        <v>KOPĒJA CENA 5.16 pozīcija kopā bez PVN, EUR:</v>
      </c>
      <c r="C259" s="123">
        <f>C257*C258</f>
        <v>0</v>
      </c>
      <c r="D259" s="124"/>
      <c r="E259" s="124"/>
      <c r="F259" s="125"/>
    </row>
    <row r="260" spans="1:6" x14ac:dyDescent="0.25">
      <c r="A260" s="4"/>
      <c r="B260" s="5" t="s">
        <v>7</v>
      </c>
      <c r="C260" s="112"/>
      <c r="D260" s="113"/>
      <c r="E260" s="113"/>
      <c r="F260" s="114"/>
    </row>
    <row r="261" spans="1:6" x14ac:dyDescent="0.25">
      <c r="A261" s="4"/>
      <c r="B261" s="5" t="s">
        <v>8</v>
      </c>
      <c r="C261" s="112"/>
      <c r="D261" s="113"/>
      <c r="E261" s="113"/>
      <c r="F261" s="114"/>
    </row>
    <row r="262" spans="1:6" x14ac:dyDescent="0.25">
      <c r="A262" s="8" t="s">
        <v>1269</v>
      </c>
      <c r="B262" s="117" t="s">
        <v>10</v>
      </c>
      <c r="C262" s="118"/>
      <c r="D262" s="118"/>
      <c r="E262" s="118"/>
      <c r="F262" s="119"/>
    </row>
    <row r="263" spans="1:6" x14ac:dyDescent="0.25">
      <c r="A263" s="9" t="s">
        <v>1270</v>
      </c>
      <c r="B263" s="34" t="s">
        <v>1277</v>
      </c>
      <c r="C263" s="110"/>
      <c r="D263" s="111"/>
      <c r="E263" s="110"/>
      <c r="F263" s="111"/>
    </row>
    <row r="264" spans="1:6" x14ac:dyDescent="0.25">
      <c r="A264" s="10" t="s">
        <v>1271</v>
      </c>
      <c r="B264" s="120" t="s">
        <v>13</v>
      </c>
      <c r="C264" s="121"/>
      <c r="D264" s="121"/>
      <c r="E264" s="121"/>
      <c r="F264" s="122"/>
    </row>
    <row r="265" spans="1:6" x14ac:dyDescent="0.25">
      <c r="A265" s="9" t="s">
        <v>1272</v>
      </c>
      <c r="B265" s="34" t="s">
        <v>1263</v>
      </c>
      <c r="C265" s="110"/>
      <c r="D265" s="111"/>
      <c r="E265" s="110"/>
      <c r="F265" s="111"/>
    </row>
    <row r="266" spans="1:6" ht="25.5" x14ac:dyDescent="0.25">
      <c r="A266" s="9" t="s">
        <v>1273</v>
      </c>
      <c r="B266" s="34" t="s">
        <v>1264</v>
      </c>
      <c r="C266" s="110"/>
      <c r="D266" s="111"/>
      <c r="E266" s="110"/>
      <c r="F266" s="111"/>
    </row>
    <row r="267" spans="1:6" x14ac:dyDescent="0.25">
      <c r="A267" s="9" t="s">
        <v>1274</v>
      </c>
      <c r="B267" s="34" t="s">
        <v>1265</v>
      </c>
      <c r="C267" s="110"/>
      <c r="D267" s="111"/>
      <c r="E267" s="110"/>
      <c r="F267" s="111"/>
    </row>
    <row r="268" spans="1:6" x14ac:dyDescent="0.25">
      <c r="A268" s="9" t="s">
        <v>1275</v>
      </c>
      <c r="B268" s="34" t="s">
        <v>1266</v>
      </c>
      <c r="C268" s="110"/>
      <c r="D268" s="111"/>
      <c r="E268" s="110"/>
      <c r="F268" s="111"/>
    </row>
    <row r="269" spans="1:6" x14ac:dyDescent="0.25">
      <c r="A269" s="9" t="s">
        <v>1276</v>
      </c>
      <c r="B269" s="34" t="s">
        <v>1267</v>
      </c>
      <c r="C269" s="110"/>
      <c r="D269" s="111"/>
      <c r="E269" s="110"/>
      <c r="F269" s="111"/>
    </row>
    <row r="271" spans="1:6" x14ac:dyDescent="0.25">
      <c r="B271" s="72" t="str">
        <f>B25</f>
        <v>KOPĒJA CENA 5.1 pozīcija kopā bez PVN, EUR:</v>
      </c>
      <c r="C271" s="106">
        <f>C25</f>
        <v>0</v>
      </c>
      <c r="D271" s="101"/>
    </row>
    <row r="272" spans="1:6" x14ac:dyDescent="0.25">
      <c r="B272" s="72" t="str">
        <f>B39</f>
        <v>KOPĒJA CENA 5.2 pozīcija kopā bez PVN, EUR:</v>
      </c>
      <c r="C272" s="106">
        <f>C39</f>
        <v>0</v>
      </c>
      <c r="D272" s="101"/>
    </row>
    <row r="273" spans="2:4" x14ac:dyDescent="0.25">
      <c r="B273" s="72" t="str">
        <f>B56</f>
        <v>KOPĒJA CENA 5.3 pozīcija kopā bez PVN, EUR:</v>
      </c>
      <c r="C273" s="106">
        <f>C56</f>
        <v>0</v>
      </c>
      <c r="D273" s="101"/>
    </row>
    <row r="274" spans="2:4" x14ac:dyDescent="0.25">
      <c r="B274" s="72" t="str">
        <f>B72</f>
        <v>KOPĒJA CENA 5.4 pozīcija kopā bez PVN, EUR:</v>
      </c>
      <c r="C274" s="106">
        <f>C72</f>
        <v>0</v>
      </c>
      <c r="D274" s="101"/>
    </row>
    <row r="275" spans="2:4" x14ac:dyDescent="0.25">
      <c r="B275" s="72" t="str">
        <f>B87</f>
        <v>KOPĒJA CENA 5.5 pozīcija kopā bez PVN, EUR:</v>
      </c>
      <c r="C275" s="106">
        <f>C87</f>
        <v>0</v>
      </c>
      <c r="D275" s="101"/>
    </row>
    <row r="276" spans="2:4" x14ac:dyDescent="0.25">
      <c r="B276" s="72" t="str">
        <f>B101</f>
        <v>KOPĒJA CENA 5.6 pozīcija kopā bez PVN, EUR:</v>
      </c>
      <c r="C276" s="106">
        <f>C101</f>
        <v>0</v>
      </c>
      <c r="D276" s="101"/>
    </row>
    <row r="277" spans="2:4" x14ac:dyDescent="0.25">
      <c r="B277" s="72" t="str">
        <f>B116</f>
        <v>KOPĒJA CENA 5.7 pozīcija kopā bez PVN, EUR:</v>
      </c>
      <c r="C277" s="106">
        <f>C116</f>
        <v>0</v>
      </c>
      <c r="D277" s="101"/>
    </row>
    <row r="278" spans="2:4" x14ac:dyDescent="0.25">
      <c r="B278" s="72" t="str">
        <f>B131</f>
        <v>KOPĒJA CENA 5.8 pozīcija kopā bez PVN, EUR:</v>
      </c>
      <c r="C278" s="106">
        <f>C131</f>
        <v>0</v>
      </c>
      <c r="D278" s="101"/>
    </row>
    <row r="279" spans="2:4" x14ac:dyDescent="0.25">
      <c r="B279" s="72" t="str">
        <f>B145</f>
        <v>KOPĒJA CENA 5.9 pozīcija kopā bez PVN, EUR:</v>
      </c>
      <c r="C279" s="106">
        <f>C145</f>
        <v>0</v>
      </c>
      <c r="D279" s="101"/>
    </row>
    <row r="280" spans="2:4" x14ac:dyDescent="0.25">
      <c r="B280" s="72" t="str">
        <f>B160</f>
        <v>KOPĒJA CENA 5.10 pozīcija kopā bez PVN, EUR:</v>
      </c>
      <c r="C280" s="106">
        <f>C160</f>
        <v>0</v>
      </c>
      <c r="D280" s="101"/>
    </row>
    <row r="281" spans="2:4" x14ac:dyDescent="0.25">
      <c r="B281" s="72" t="str">
        <f>B178</f>
        <v>KOPĒJA CENA 5.11 pozīcija kopā bez PVN, EUR:</v>
      </c>
      <c r="C281" s="106">
        <f>C178</f>
        <v>0</v>
      </c>
      <c r="D281" s="101"/>
    </row>
    <row r="282" spans="2:4" x14ac:dyDescent="0.25">
      <c r="B282" s="72" t="str">
        <f>B189</f>
        <v>KOPĒJA CENA 5.12 pozīcija kopā bez PVN, EUR:</v>
      </c>
      <c r="C282" s="106">
        <f>C189</f>
        <v>0</v>
      </c>
      <c r="D282" s="101"/>
    </row>
    <row r="283" spans="2:4" x14ac:dyDescent="0.25">
      <c r="B283" s="72" t="str">
        <f>B205</f>
        <v>KOPĒJA CENA 5.13 pozīcija kopā bez PVN, EUR:</v>
      </c>
      <c r="C283" s="106">
        <f>C205</f>
        <v>0</v>
      </c>
      <c r="D283" s="101"/>
    </row>
    <row r="284" spans="2:4" x14ac:dyDescent="0.25">
      <c r="B284" s="72" t="str">
        <f>B224</f>
        <v>KOPĒJA CENA 5.14 pozīcija kopā bez PVN, EUR:</v>
      </c>
      <c r="C284" s="106">
        <f>C224</f>
        <v>0</v>
      </c>
      <c r="D284" s="101"/>
    </row>
    <row r="285" spans="2:4" x14ac:dyDescent="0.25">
      <c r="B285" s="72" t="str">
        <f>B246</f>
        <v>KOPĒJA CENA 5.15 pozīcija kopā bez PVN, EUR:</v>
      </c>
      <c r="C285" s="106">
        <f>C246</f>
        <v>0</v>
      </c>
      <c r="D285" s="101"/>
    </row>
    <row r="286" spans="2:4" x14ac:dyDescent="0.25">
      <c r="B286" s="72" t="str">
        <f>B259</f>
        <v>KOPĒJA CENA 5.16 pozīcija kopā bez PVN, EUR:</v>
      </c>
      <c r="C286" s="106">
        <f>C259</f>
        <v>0</v>
      </c>
      <c r="D286" s="101"/>
    </row>
    <row r="287" spans="2:4" x14ac:dyDescent="0.25">
      <c r="B287" s="98" t="s">
        <v>1143</v>
      </c>
      <c r="C287" s="99">
        <f>SUM(C271:D286)</f>
        <v>0</v>
      </c>
      <c r="D287" s="100"/>
    </row>
    <row r="288" spans="2:4" x14ac:dyDescent="0.25">
      <c r="B288" s="98"/>
      <c r="C288" s="100"/>
      <c r="D288" s="100"/>
    </row>
    <row r="289" spans="1:4" x14ac:dyDescent="0.25">
      <c r="B289" s="73" t="s">
        <v>1133</v>
      </c>
      <c r="C289" s="101"/>
      <c r="D289" s="101"/>
    </row>
    <row r="290" spans="1:4" x14ac:dyDescent="0.25">
      <c r="B290" s="74" t="s">
        <v>1134</v>
      </c>
      <c r="C290" s="101"/>
      <c r="D290" s="101"/>
    </row>
    <row r="291" spans="1:4" x14ac:dyDescent="0.25">
      <c r="B291" s="75"/>
    </row>
    <row r="292" spans="1:4" x14ac:dyDescent="0.25">
      <c r="A292" s="102" t="s">
        <v>1135</v>
      </c>
      <c r="B292" s="102"/>
      <c r="C292" s="102"/>
      <c r="D292" s="102"/>
    </row>
    <row r="293" spans="1:4" x14ac:dyDescent="0.25">
      <c r="B293" s="76"/>
    </row>
    <row r="294" spans="1:4" x14ac:dyDescent="0.25">
      <c r="A294" s="103" t="s">
        <v>1136</v>
      </c>
      <c r="B294" s="103"/>
      <c r="C294" s="103"/>
      <c r="D294" s="103"/>
    </row>
    <row r="295" spans="1:4" x14ac:dyDescent="0.25">
      <c r="A295" s="104" t="s">
        <v>1137</v>
      </c>
      <c r="B295" s="104"/>
      <c r="C295" s="104"/>
      <c r="D295" s="104"/>
    </row>
    <row r="296" spans="1:4" x14ac:dyDescent="0.25">
      <c r="A296" s="105" t="s">
        <v>1138</v>
      </c>
      <c r="B296" s="105"/>
      <c r="C296" s="105"/>
      <c r="D296" s="105"/>
    </row>
  </sheetData>
  <mergeCells count="343">
    <mergeCell ref="C156:D156"/>
    <mergeCell ref="E156:F156"/>
    <mergeCell ref="B2:F2"/>
    <mergeCell ref="C216:D216"/>
    <mergeCell ref="E216:F216"/>
    <mergeCell ref="C24:D24"/>
    <mergeCell ref="E24:F24"/>
    <mergeCell ref="C25:F25"/>
    <mergeCell ref="C26:F26"/>
    <mergeCell ref="C27:F27"/>
    <mergeCell ref="B28:F28"/>
    <mergeCell ref="C29:D29"/>
    <mergeCell ref="C33:D33"/>
    <mergeCell ref="E33:F33"/>
    <mergeCell ref="C32:D32"/>
    <mergeCell ref="E32:F32"/>
    <mergeCell ref="E29:F29"/>
    <mergeCell ref="C38:D38"/>
    <mergeCell ref="E38:F38"/>
    <mergeCell ref="C39:F39"/>
    <mergeCell ref="C40:F40"/>
    <mergeCell ref="C41:F41"/>
    <mergeCell ref="C154:D154"/>
    <mergeCell ref="E154:F154"/>
    <mergeCell ref="C143:F143"/>
    <mergeCell ref="C144:F144"/>
    <mergeCell ref="B30:F30"/>
    <mergeCell ref="C31:D31"/>
    <mergeCell ref="E31:F31"/>
    <mergeCell ref="C53:D53"/>
    <mergeCell ref="E53:F53"/>
    <mergeCell ref="C57:F57"/>
    <mergeCell ref="C58:F58"/>
    <mergeCell ref="B59:F59"/>
    <mergeCell ref="C54:F54"/>
    <mergeCell ref="C55:F55"/>
    <mergeCell ref="C56:F56"/>
    <mergeCell ref="B42:F42"/>
    <mergeCell ref="C43:D43"/>
    <mergeCell ref="E43:F43"/>
    <mergeCell ref="B44:F44"/>
    <mergeCell ref="C45:D45"/>
    <mergeCell ref="E45:F45"/>
    <mergeCell ref="C46:D46"/>
    <mergeCell ref="E46:F46"/>
    <mergeCell ref="C47:D47"/>
    <mergeCell ref="E47:F47"/>
    <mergeCell ref="C48:D48"/>
    <mergeCell ref="E48:F48"/>
    <mergeCell ref="C60:D60"/>
    <mergeCell ref="E60:F60"/>
    <mergeCell ref="B61:F61"/>
    <mergeCell ref="C62:D62"/>
    <mergeCell ref="E62:F62"/>
    <mergeCell ref="C188:D188"/>
    <mergeCell ref="E188:F188"/>
    <mergeCell ref="C63:D63"/>
    <mergeCell ref="E63:F63"/>
    <mergeCell ref="C64:D64"/>
    <mergeCell ref="C152:D152"/>
    <mergeCell ref="E152:F152"/>
    <mergeCell ref="C153:D153"/>
    <mergeCell ref="E153:F153"/>
    <mergeCell ref="C167:D167"/>
    <mergeCell ref="E167:F167"/>
    <mergeCell ref="C168:D168"/>
    <mergeCell ref="E168:F168"/>
    <mergeCell ref="E64:F64"/>
    <mergeCell ref="C65:D65"/>
    <mergeCell ref="E65:F65"/>
    <mergeCell ref="C66:D66"/>
    <mergeCell ref="E66:F66"/>
    <mergeCell ref="C67:D67"/>
    <mergeCell ref="E67:F67"/>
    <mergeCell ref="C211:D211"/>
    <mergeCell ref="E211:F211"/>
    <mergeCell ref="C206:F206"/>
    <mergeCell ref="C207:F207"/>
    <mergeCell ref="B208:F208"/>
    <mergeCell ref="C209:D209"/>
    <mergeCell ref="E209:F209"/>
    <mergeCell ref="B210:F210"/>
    <mergeCell ref="B194:F194"/>
    <mergeCell ref="C195:D195"/>
    <mergeCell ref="E195:F195"/>
    <mergeCell ref="C204:D204"/>
    <mergeCell ref="E204:F204"/>
    <mergeCell ref="C205:F205"/>
    <mergeCell ref="C196:D196"/>
    <mergeCell ref="E196:F196"/>
    <mergeCell ref="C74:F74"/>
    <mergeCell ref="B75:F75"/>
    <mergeCell ref="C76:D76"/>
    <mergeCell ref="E76:F76"/>
    <mergeCell ref="B77:F77"/>
    <mergeCell ref="C78:D78"/>
    <mergeCell ref="E78:F78"/>
    <mergeCell ref="C85:F85"/>
    <mergeCell ref="C86:F86"/>
    <mergeCell ref="C87:F87"/>
    <mergeCell ref="C88:F88"/>
    <mergeCell ref="C89:F89"/>
    <mergeCell ref="B90:F90"/>
    <mergeCell ref="C69:D69"/>
    <mergeCell ref="E69:F69"/>
    <mergeCell ref="C70:F70"/>
    <mergeCell ref="C71:F71"/>
    <mergeCell ref="C72:F72"/>
    <mergeCell ref="C73:F73"/>
    <mergeCell ref="C82:D82"/>
    <mergeCell ref="E82:F82"/>
    <mergeCell ref="C84:D84"/>
    <mergeCell ref="E84:F84"/>
    <mergeCell ref="C79:D79"/>
    <mergeCell ref="E79:F79"/>
    <mergeCell ref="C80:D80"/>
    <mergeCell ref="E80:F80"/>
    <mergeCell ref="C81:D81"/>
    <mergeCell ref="E81:F81"/>
    <mergeCell ref="C95:D95"/>
    <mergeCell ref="E95:F95"/>
    <mergeCell ref="C96:D96"/>
    <mergeCell ref="E96:F96"/>
    <mergeCell ref="B106:F106"/>
    <mergeCell ref="C91:D91"/>
    <mergeCell ref="E91:F91"/>
    <mergeCell ref="B92:F92"/>
    <mergeCell ref="C93:D93"/>
    <mergeCell ref="E93:F93"/>
    <mergeCell ref="C94:D94"/>
    <mergeCell ref="E94:F94"/>
    <mergeCell ref="C101:F101"/>
    <mergeCell ref="C102:F102"/>
    <mergeCell ref="C103:F103"/>
    <mergeCell ref="B104:F104"/>
    <mergeCell ref="C105:D105"/>
    <mergeCell ref="E105:F105"/>
    <mergeCell ref="C98:D98"/>
    <mergeCell ref="E98:F98"/>
    <mergeCell ref="C99:F99"/>
    <mergeCell ref="C100:F100"/>
    <mergeCell ref="C110:D110"/>
    <mergeCell ref="E110:F110"/>
    <mergeCell ref="C111:D111"/>
    <mergeCell ref="E111:F111"/>
    <mergeCell ref="C107:D107"/>
    <mergeCell ref="E107:F107"/>
    <mergeCell ref="C108:D108"/>
    <mergeCell ref="E108:F108"/>
    <mergeCell ref="C109:D109"/>
    <mergeCell ref="E109:F109"/>
    <mergeCell ref="C118:F118"/>
    <mergeCell ref="B119:F119"/>
    <mergeCell ref="C120:D120"/>
    <mergeCell ref="E120:F120"/>
    <mergeCell ref="B121:F121"/>
    <mergeCell ref="C122:D122"/>
    <mergeCell ref="E122:F122"/>
    <mergeCell ref="C113:D113"/>
    <mergeCell ref="E113:F113"/>
    <mergeCell ref="C114:F114"/>
    <mergeCell ref="C115:F115"/>
    <mergeCell ref="C116:F116"/>
    <mergeCell ref="C117:F117"/>
    <mergeCell ref="C128:D128"/>
    <mergeCell ref="E128:F128"/>
    <mergeCell ref="C139:D139"/>
    <mergeCell ref="E139:F139"/>
    <mergeCell ref="C161:F161"/>
    <mergeCell ref="B150:F150"/>
    <mergeCell ref="C124:D124"/>
    <mergeCell ref="E124:F124"/>
    <mergeCell ref="C126:D126"/>
    <mergeCell ref="E126:F126"/>
    <mergeCell ref="C142:D142"/>
    <mergeCell ref="E142:F142"/>
    <mergeCell ref="C145:F145"/>
    <mergeCell ref="E149:F149"/>
    <mergeCell ref="C129:F129"/>
    <mergeCell ref="C130:F130"/>
    <mergeCell ref="C131:F131"/>
    <mergeCell ref="C132:F132"/>
    <mergeCell ref="C133:F133"/>
    <mergeCell ref="B134:F134"/>
    <mergeCell ref="C140:D140"/>
    <mergeCell ref="E140:F140"/>
    <mergeCell ref="C135:D135"/>
    <mergeCell ref="E135:F135"/>
    <mergeCell ref="B136:F136"/>
    <mergeCell ref="C137:D137"/>
    <mergeCell ref="E137:F137"/>
    <mergeCell ref="C138:D138"/>
    <mergeCell ref="E138:F138"/>
    <mergeCell ref="C175:D175"/>
    <mergeCell ref="E175:F175"/>
    <mergeCell ref="C176:F176"/>
    <mergeCell ref="C177:F177"/>
    <mergeCell ref="C151:D151"/>
    <mergeCell ref="E151:F151"/>
    <mergeCell ref="C159:D159"/>
    <mergeCell ref="E159:F159"/>
    <mergeCell ref="C160:F160"/>
    <mergeCell ref="C162:F162"/>
    <mergeCell ref="B163:F163"/>
    <mergeCell ref="C169:D169"/>
    <mergeCell ref="E169:F169"/>
    <mergeCell ref="C170:D170"/>
    <mergeCell ref="E170:F170"/>
    <mergeCell ref="C155:D155"/>
    <mergeCell ref="E155:F155"/>
    <mergeCell ref="C157:D157"/>
    <mergeCell ref="E157:F157"/>
    <mergeCell ref="C197:D197"/>
    <mergeCell ref="E197:F197"/>
    <mergeCell ref="B183:F183"/>
    <mergeCell ref="C184:D184"/>
    <mergeCell ref="E184:F184"/>
    <mergeCell ref="C185:D185"/>
    <mergeCell ref="E185:F185"/>
    <mergeCell ref="C186:D186"/>
    <mergeCell ref="C189:F189"/>
    <mergeCell ref="E186:F186"/>
    <mergeCell ref="C178:F178"/>
    <mergeCell ref="C179:F179"/>
    <mergeCell ref="C180:F180"/>
    <mergeCell ref="B181:F181"/>
    <mergeCell ref="C182:D182"/>
    <mergeCell ref="E182:F182"/>
    <mergeCell ref="C164:D164"/>
    <mergeCell ref="E164:F164"/>
    <mergeCell ref="B165:F165"/>
    <mergeCell ref="C166:D166"/>
    <mergeCell ref="E166:F166"/>
    <mergeCell ref="C1:F1"/>
    <mergeCell ref="C3:F3"/>
    <mergeCell ref="C5:F5"/>
    <mergeCell ref="A7:F7"/>
    <mergeCell ref="C230:D230"/>
    <mergeCell ref="B21:F21"/>
    <mergeCell ref="B22:F22"/>
    <mergeCell ref="B15:F15"/>
    <mergeCell ref="B16:F16"/>
    <mergeCell ref="B17:F17"/>
    <mergeCell ref="B18:F18"/>
    <mergeCell ref="B19:F19"/>
    <mergeCell ref="B20:F20"/>
    <mergeCell ref="A8:F8"/>
    <mergeCell ref="A9:F9"/>
    <mergeCell ref="A11:F11"/>
    <mergeCell ref="C190:F190"/>
    <mergeCell ref="C191:F191"/>
    <mergeCell ref="B192:F192"/>
    <mergeCell ref="C193:D193"/>
    <mergeCell ref="E193:F193"/>
    <mergeCell ref="C212:D212"/>
    <mergeCell ref="B12:F12"/>
    <mergeCell ref="B13:F13"/>
    <mergeCell ref="B14:F14"/>
    <mergeCell ref="C125:D125"/>
    <mergeCell ref="E125:F125"/>
    <mergeCell ref="E230:F230"/>
    <mergeCell ref="C225:F225"/>
    <mergeCell ref="C226:F226"/>
    <mergeCell ref="B227:F227"/>
    <mergeCell ref="C228:D228"/>
    <mergeCell ref="E228:F228"/>
    <mergeCell ref="B229:F229"/>
    <mergeCell ref="E212:F212"/>
    <mergeCell ref="C214:D214"/>
    <mergeCell ref="E214:F214"/>
    <mergeCell ref="C223:D223"/>
    <mergeCell ref="E223:F223"/>
    <mergeCell ref="C224:F224"/>
    <mergeCell ref="C215:D215"/>
    <mergeCell ref="E215:F215"/>
    <mergeCell ref="C213:D213"/>
    <mergeCell ref="E213:F213"/>
    <mergeCell ref="C146:F146"/>
    <mergeCell ref="C147:F147"/>
    <mergeCell ref="B148:F148"/>
    <mergeCell ref="C149:D149"/>
    <mergeCell ref="C290:D290"/>
    <mergeCell ref="A292:D292"/>
    <mergeCell ref="A294:D294"/>
    <mergeCell ref="A295:D295"/>
    <mergeCell ref="A296:D296"/>
    <mergeCell ref="C280:D280"/>
    <mergeCell ref="C281:D281"/>
    <mergeCell ref="C282:D282"/>
    <mergeCell ref="C283:D283"/>
    <mergeCell ref="C284:D284"/>
    <mergeCell ref="B287:B288"/>
    <mergeCell ref="C287:D288"/>
    <mergeCell ref="C289:D289"/>
    <mergeCell ref="C286:D286"/>
    <mergeCell ref="C243:D243"/>
    <mergeCell ref="E243:F243"/>
    <mergeCell ref="C246:F246"/>
    <mergeCell ref="C247:F247"/>
    <mergeCell ref="C248:F248"/>
    <mergeCell ref="B249:F249"/>
    <mergeCell ref="C250:D250"/>
    <mergeCell ref="E250:F250"/>
    <mergeCell ref="B251:F251"/>
    <mergeCell ref="C252:D252"/>
    <mergeCell ref="E252:F252"/>
    <mergeCell ref="C244:F244"/>
    <mergeCell ref="C245:F245"/>
    <mergeCell ref="C256:D256"/>
    <mergeCell ref="E256:F256"/>
    <mergeCell ref="C257:F257"/>
    <mergeCell ref="C258:F258"/>
    <mergeCell ref="C259:F259"/>
    <mergeCell ref="C260:F260"/>
    <mergeCell ref="C261:F261"/>
    <mergeCell ref="B262:F262"/>
    <mergeCell ref="C263:D263"/>
    <mergeCell ref="E263:F263"/>
    <mergeCell ref="B264:F264"/>
    <mergeCell ref="C265:D265"/>
    <mergeCell ref="E265:F265"/>
    <mergeCell ref="C253:D253"/>
    <mergeCell ref="E253:F253"/>
    <mergeCell ref="C254:D254"/>
    <mergeCell ref="E254:F254"/>
    <mergeCell ref="C266:D266"/>
    <mergeCell ref="E266:F266"/>
    <mergeCell ref="C267:D267"/>
    <mergeCell ref="E267:F267"/>
    <mergeCell ref="C268:D268"/>
    <mergeCell ref="E268:F268"/>
    <mergeCell ref="C269:D269"/>
    <mergeCell ref="E269:F269"/>
    <mergeCell ref="C285:D285"/>
    <mergeCell ref="C271:D271"/>
    <mergeCell ref="C272:D272"/>
    <mergeCell ref="C273:D273"/>
    <mergeCell ref="C274:D274"/>
    <mergeCell ref="C275:D275"/>
    <mergeCell ref="C276:D276"/>
    <mergeCell ref="C277:D277"/>
    <mergeCell ref="C278:D278"/>
    <mergeCell ref="C279:D279"/>
  </mergeCells>
  <pageMargins left="0.23622047244094491" right="0.23622047244094491"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workbookViewId="0">
      <selection activeCell="C3" sqref="C3:F3"/>
    </sheetView>
  </sheetViews>
  <sheetFormatPr defaultRowHeight="15" x14ac:dyDescent="0.25"/>
  <cols>
    <col min="1" max="1" width="9.5703125" customWidth="1"/>
    <col min="2" max="2" width="47.28515625" customWidth="1"/>
    <col min="3" max="3" width="11.28515625" customWidth="1"/>
    <col min="4" max="4" width="8.28515625" customWidth="1"/>
    <col min="5" max="5" width="10.85546875" customWidth="1"/>
    <col min="6" max="6" width="11.140625" customWidth="1"/>
  </cols>
  <sheetData>
    <row r="1" spans="1:8" x14ac:dyDescent="0.25">
      <c r="C1" s="136" t="s">
        <v>1439</v>
      </c>
      <c r="D1" s="136"/>
      <c r="E1" s="136"/>
      <c r="F1" s="136"/>
    </row>
    <row r="2" spans="1:8" x14ac:dyDescent="0.25">
      <c r="B2" s="143" t="s">
        <v>1235</v>
      </c>
      <c r="C2" s="143"/>
      <c r="D2" s="143"/>
      <c r="E2" s="143"/>
      <c r="F2" s="143"/>
      <c r="G2" s="22"/>
      <c r="H2" s="22"/>
    </row>
    <row r="3" spans="1:8" x14ac:dyDescent="0.25">
      <c r="C3" s="137" t="s">
        <v>1444</v>
      </c>
      <c r="D3" s="137"/>
      <c r="E3" s="137"/>
      <c r="F3" s="137"/>
    </row>
    <row r="4" spans="1:8" x14ac:dyDescent="0.25">
      <c r="B4" s="14"/>
      <c r="C4" s="26"/>
      <c r="D4" s="25"/>
      <c r="E4" s="17"/>
      <c r="F4" s="26"/>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1044</v>
      </c>
      <c r="B9" s="129"/>
      <c r="C9" s="129"/>
      <c r="D9" s="129"/>
      <c r="E9" s="129"/>
      <c r="F9" s="129"/>
    </row>
    <row r="10" spans="1:8" ht="15.75" x14ac:dyDescent="0.25">
      <c r="A10" s="18"/>
      <c r="B10" s="19"/>
      <c r="C10" s="19"/>
      <c r="D10" s="19"/>
      <c r="E10" s="19"/>
      <c r="F10" s="19"/>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30.75" customHeight="1" x14ac:dyDescent="0.25">
      <c r="A13" s="20" t="s">
        <v>17</v>
      </c>
      <c r="B13" s="131" t="s">
        <v>1435</v>
      </c>
      <c r="C13" s="131"/>
      <c r="D13" s="131"/>
      <c r="E13" s="131"/>
      <c r="F13" s="131"/>
    </row>
    <row r="14" spans="1:8" ht="44.25" customHeight="1" x14ac:dyDescent="0.25">
      <c r="A14" s="20" t="s">
        <v>18</v>
      </c>
      <c r="B14" s="131" t="s">
        <v>1438</v>
      </c>
      <c r="C14" s="131"/>
      <c r="D14" s="131"/>
      <c r="E14" s="131"/>
      <c r="F14" s="131"/>
    </row>
    <row r="15" spans="1:8" x14ac:dyDescent="0.25">
      <c r="A15" s="20" t="s">
        <v>19</v>
      </c>
      <c r="B15" s="139" t="s">
        <v>20</v>
      </c>
      <c r="C15" s="140"/>
      <c r="D15" s="140"/>
      <c r="E15" s="140"/>
      <c r="F15" s="140"/>
    </row>
    <row r="16" spans="1:8" ht="42.75"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ht="27" customHeight="1" x14ac:dyDescent="0.25">
      <c r="A19" s="20" t="s">
        <v>27</v>
      </c>
      <c r="B19" s="131" t="s">
        <v>32</v>
      </c>
      <c r="C19" s="131"/>
      <c r="D19" s="131"/>
      <c r="E19" s="131"/>
      <c r="F19" s="131"/>
    </row>
    <row r="20" spans="1:6" ht="45" customHeight="1" x14ac:dyDescent="0.25">
      <c r="A20" s="20" t="s">
        <v>28</v>
      </c>
      <c r="B20" s="131" t="s">
        <v>29</v>
      </c>
      <c r="C20" s="131"/>
      <c r="D20" s="131"/>
      <c r="E20" s="131"/>
      <c r="F20" s="131"/>
    </row>
    <row r="21" spans="1:6" ht="1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4" spans="1:6" ht="36" customHeight="1" x14ac:dyDescent="0.25">
      <c r="A24" s="2" t="s">
        <v>527</v>
      </c>
      <c r="B24" s="3" t="s">
        <v>536</v>
      </c>
      <c r="C24" s="115" t="s">
        <v>4</v>
      </c>
      <c r="D24" s="116"/>
      <c r="E24" s="115" t="s">
        <v>5</v>
      </c>
      <c r="F24" s="116"/>
    </row>
    <row r="25" spans="1:6" s="28" customFormat="1" x14ac:dyDescent="0.25">
      <c r="A25" s="6"/>
      <c r="B25" s="7" t="str">
        <f>CONCATENATE("KOPĒJA CENA ",A24," pozīcija kopā bez PVN, EUR:")</f>
        <v>KOPĒJA CENA 6.1 pozīcija kopā bez PVN, EUR:</v>
      </c>
      <c r="C25" s="123">
        <f>SUM(C35*D35,C36*D36)</f>
        <v>0</v>
      </c>
      <c r="D25" s="124"/>
      <c r="E25" s="124"/>
      <c r="F25" s="125"/>
    </row>
    <row r="26" spans="1:6" s="28" customFormat="1" x14ac:dyDescent="0.25">
      <c r="A26" s="4"/>
      <c r="B26" s="5" t="s">
        <v>7</v>
      </c>
      <c r="C26" s="112"/>
      <c r="D26" s="113"/>
      <c r="E26" s="113"/>
      <c r="F26" s="114"/>
    </row>
    <row r="27" spans="1:6" s="28" customFormat="1" x14ac:dyDescent="0.25">
      <c r="A27" s="4"/>
      <c r="B27" s="5" t="s">
        <v>8</v>
      </c>
      <c r="C27" s="112"/>
      <c r="D27" s="113"/>
      <c r="E27" s="113"/>
      <c r="F27" s="114"/>
    </row>
    <row r="28" spans="1:6" x14ac:dyDescent="0.25">
      <c r="A28" s="8" t="s">
        <v>528</v>
      </c>
      <c r="B28" s="117" t="s">
        <v>10</v>
      </c>
      <c r="C28" s="118"/>
      <c r="D28" s="118"/>
      <c r="E28" s="118"/>
      <c r="F28" s="119"/>
    </row>
    <row r="29" spans="1:6" x14ac:dyDescent="0.25">
      <c r="A29" s="9" t="s">
        <v>904</v>
      </c>
      <c r="B29" s="34" t="s">
        <v>72</v>
      </c>
      <c r="C29" s="110"/>
      <c r="D29" s="111"/>
      <c r="E29" s="110"/>
      <c r="F29" s="111"/>
    </row>
    <row r="30" spans="1:6" x14ac:dyDescent="0.25">
      <c r="A30" s="10" t="s">
        <v>529</v>
      </c>
      <c r="B30" s="120" t="s">
        <v>13</v>
      </c>
      <c r="C30" s="121"/>
      <c r="D30" s="121"/>
      <c r="E30" s="121"/>
      <c r="F30" s="122"/>
    </row>
    <row r="31" spans="1:6" x14ac:dyDescent="0.25">
      <c r="A31" s="9" t="s">
        <v>530</v>
      </c>
      <c r="B31" s="34" t="s">
        <v>413</v>
      </c>
      <c r="C31" s="110"/>
      <c r="D31" s="111"/>
      <c r="E31" s="110"/>
      <c r="F31" s="111"/>
    </row>
    <row r="32" spans="1:6" x14ac:dyDescent="0.25">
      <c r="A32" s="9" t="s">
        <v>531</v>
      </c>
      <c r="B32" s="34" t="s">
        <v>537</v>
      </c>
      <c r="C32" s="110"/>
      <c r="D32" s="111"/>
      <c r="E32" s="110"/>
      <c r="F32" s="111"/>
    </row>
    <row r="33" spans="1:6" x14ac:dyDescent="0.25">
      <c r="A33" s="9" t="s">
        <v>532</v>
      </c>
      <c r="B33" s="34" t="s">
        <v>900</v>
      </c>
      <c r="C33" s="110"/>
      <c r="D33" s="111"/>
      <c r="E33" s="110"/>
      <c r="F33" s="111"/>
    </row>
    <row r="34" spans="1:6" ht="40.5" x14ac:dyDescent="0.25">
      <c r="A34" s="10" t="s">
        <v>533</v>
      </c>
      <c r="B34" s="29" t="s">
        <v>42</v>
      </c>
      <c r="C34" s="30" t="s">
        <v>43</v>
      </c>
      <c r="D34" s="30" t="s">
        <v>44</v>
      </c>
      <c r="E34" s="30" t="s">
        <v>4</v>
      </c>
      <c r="F34" s="30" t="s">
        <v>45</v>
      </c>
    </row>
    <row r="35" spans="1:6" ht="26.25" customHeight="1" x14ac:dyDescent="0.25">
      <c r="A35" s="9" t="s">
        <v>534</v>
      </c>
      <c r="B35" s="34" t="s">
        <v>899</v>
      </c>
      <c r="C35" s="31">
        <v>2</v>
      </c>
      <c r="D35" s="31"/>
      <c r="E35" s="31"/>
      <c r="F35" s="32"/>
    </row>
    <row r="36" spans="1:6" ht="30.75" customHeight="1" x14ac:dyDescent="0.25">
      <c r="A36" s="9" t="s">
        <v>535</v>
      </c>
      <c r="B36" s="34" t="s">
        <v>898</v>
      </c>
      <c r="C36" s="31">
        <v>2</v>
      </c>
      <c r="D36" s="31"/>
      <c r="E36" s="31"/>
      <c r="F36" s="32"/>
    </row>
    <row r="38" spans="1:6" ht="36" customHeight="1" x14ac:dyDescent="0.25">
      <c r="A38" s="2" t="s">
        <v>905</v>
      </c>
      <c r="B38" s="3" t="s">
        <v>538</v>
      </c>
      <c r="C38" s="115" t="s">
        <v>4</v>
      </c>
      <c r="D38" s="116"/>
      <c r="E38" s="115" t="s">
        <v>5</v>
      </c>
      <c r="F38" s="116"/>
    </row>
    <row r="39" spans="1:6" s="28" customFormat="1" x14ac:dyDescent="0.25">
      <c r="A39" s="6"/>
      <c r="B39" s="7" t="str">
        <f>CONCATENATE("KOPĒJA CENA ",A38," pozīcija kopā bez PVN, EUR:")</f>
        <v>KOPĒJA CENA 6.2 pozīcija kopā bez PVN, EUR:</v>
      </c>
      <c r="C39" s="123">
        <f>SUM(C50*D50,C51*D51)</f>
        <v>0</v>
      </c>
      <c r="D39" s="124"/>
      <c r="E39" s="124"/>
      <c r="F39" s="125"/>
    </row>
    <row r="40" spans="1:6" s="28" customFormat="1" x14ac:dyDescent="0.25">
      <c r="A40" s="4"/>
      <c r="B40" s="5" t="s">
        <v>7</v>
      </c>
      <c r="C40" s="112"/>
      <c r="D40" s="113"/>
      <c r="E40" s="113"/>
      <c r="F40" s="114"/>
    </row>
    <row r="41" spans="1:6" s="28" customFormat="1" x14ac:dyDescent="0.25">
      <c r="A41" s="4"/>
      <c r="B41" s="5" t="s">
        <v>8</v>
      </c>
      <c r="C41" s="112"/>
      <c r="D41" s="113"/>
      <c r="E41" s="113"/>
      <c r="F41" s="114"/>
    </row>
    <row r="42" spans="1:6" x14ac:dyDescent="0.25">
      <c r="A42" s="8" t="s">
        <v>906</v>
      </c>
      <c r="B42" s="117" t="s">
        <v>10</v>
      </c>
      <c r="C42" s="118"/>
      <c r="D42" s="118"/>
      <c r="E42" s="118"/>
      <c r="F42" s="119"/>
    </row>
    <row r="43" spans="1:6" x14ac:dyDescent="0.25">
      <c r="A43" s="9" t="s">
        <v>907</v>
      </c>
      <c r="B43" s="34" t="s">
        <v>72</v>
      </c>
      <c r="C43" s="110"/>
      <c r="D43" s="111"/>
      <c r="E43" s="110"/>
      <c r="F43" s="111"/>
    </row>
    <row r="44" spans="1:6" x14ac:dyDescent="0.25">
      <c r="A44" s="10" t="s">
        <v>908</v>
      </c>
      <c r="B44" s="120" t="s">
        <v>13</v>
      </c>
      <c r="C44" s="121"/>
      <c r="D44" s="121"/>
      <c r="E44" s="121"/>
      <c r="F44" s="122"/>
    </row>
    <row r="45" spans="1:6" x14ac:dyDescent="0.25">
      <c r="A45" s="9" t="s">
        <v>909</v>
      </c>
      <c r="B45" s="34" t="s">
        <v>413</v>
      </c>
      <c r="C45" s="110"/>
      <c r="D45" s="111"/>
      <c r="E45" s="110"/>
      <c r="F45" s="111"/>
    </row>
    <row r="46" spans="1:6" ht="25.5" x14ac:dyDescent="0.25">
      <c r="A46" s="9" t="s">
        <v>910</v>
      </c>
      <c r="B46" s="34" t="s">
        <v>1323</v>
      </c>
      <c r="C46" s="110"/>
      <c r="D46" s="111"/>
      <c r="E46" s="110"/>
      <c r="F46" s="111"/>
    </row>
    <row r="47" spans="1:6" x14ac:dyDescent="0.25">
      <c r="A47" s="9" t="s">
        <v>911</v>
      </c>
      <c r="B47" s="34" t="s">
        <v>520</v>
      </c>
      <c r="C47" s="110"/>
      <c r="D47" s="111"/>
      <c r="E47" s="110"/>
      <c r="F47" s="111"/>
    </row>
    <row r="48" spans="1:6" x14ac:dyDescent="0.25">
      <c r="A48" s="9" t="s">
        <v>912</v>
      </c>
      <c r="B48" s="35" t="s">
        <v>902</v>
      </c>
      <c r="C48" s="110"/>
      <c r="D48" s="111"/>
      <c r="E48" s="110"/>
      <c r="F48" s="111"/>
    </row>
    <row r="49" spans="1:6" ht="40.5" x14ac:dyDescent="0.25">
      <c r="A49" s="10" t="s">
        <v>913</v>
      </c>
      <c r="B49" s="29" t="s">
        <v>42</v>
      </c>
      <c r="C49" s="30" t="s">
        <v>43</v>
      </c>
      <c r="D49" s="30" t="s">
        <v>44</v>
      </c>
      <c r="E49" s="30" t="s">
        <v>4</v>
      </c>
      <c r="F49" s="30" t="s">
        <v>45</v>
      </c>
    </row>
    <row r="50" spans="1:6" ht="28.5" customHeight="1" x14ac:dyDescent="0.25">
      <c r="A50" s="9" t="s">
        <v>914</v>
      </c>
      <c r="B50" s="34" t="s">
        <v>903</v>
      </c>
      <c r="C50" s="31">
        <v>2</v>
      </c>
      <c r="D50" s="31"/>
      <c r="E50" s="31"/>
      <c r="F50" s="32"/>
    </row>
    <row r="51" spans="1:6" ht="25.5" customHeight="1" x14ac:dyDescent="0.25">
      <c r="A51" s="9" t="s">
        <v>915</v>
      </c>
      <c r="B51" s="34" t="s">
        <v>901</v>
      </c>
      <c r="C51" s="31">
        <v>2</v>
      </c>
      <c r="D51" s="31"/>
      <c r="E51" s="31"/>
      <c r="F51" s="32"/>
    </row>
    <row r="53" spans="1:6" ht="36" customHeight="1" x14ac:dyDescent="0.25">
      <c r="A53" s="2" t="s">
        <v>916</v>
      </c>
      <c r="B53" s="3" t="s">
        <v>542</v>
      </c>
      <c r="C53" s="115" t="s">
        <v>4</v>
      </c>
      <c r="D53" s="116"/>
      <c r="E53" s="115" t="s">
        <v>5</v>
      </c>
      <c r="F53" s="116"/>
    </row>
    <row r="54" spans="1:6" s="28" customFormat="1" x14ac:dyDescent="0.25">
      <c r="A54" s="6"/>
      <c r="B54" s="7" t="str">
        <f>CONCATENATE("KOPĒJA CENA ",A53," pozīcija kopā bez PVN, EUR:")</f>
        <v>KOPĒJA CENA 6.3 pozīcija kopā bez PVN, EUR:</v>
      </c>
      <c r="C54" s="123">
        <f>SUM(C64*D64,C65*D65)</f>
        <v>0</v>
      </c>
      <c r="D54" s="124"/>
      <c r="E54" s="124"/>
      <c r="F54" s="125"/>
    </row>
    <row r="55" spans="1:6" s="28" customFormat="1" x14ac:dyDescent="0.25">
      <c r="A55" s="4"/>
      <c r="B55" s="5" t="s">
        <v>7</v>
      </c>
      <c r="C55" s="112"/>
      <c r="D55" s="113"/>
      <c r="E55" s="113"/>
      <c r="F55" s="114"/>
    </row>
    <row r="56" spans="1:6" s="28" customFormat="1" x14ac:dyDescent="0.25">
      <c r="A56" s="4"/>
      <c r="B56" s="5" t="s">
        <v>8</v>
      </c>
      <c r="C56" s="112"/>
      <c r="D56" s="113"/>
      <c r="E56" s="113"/>
      <c r="F56" s="114"/>
    </row>
    <row r="57" spans="1:6" x14ac:dyDescent="0.25">
      <c r="A57" s="8" t="s">
        <v>917</v>
      </c>
      <c r="B57" s="117" t="s">
        <v>10</v>
      </c>
      <c r="C57" s="118"/>
      <c r="D57" s="118"/>
      <c r="E57" s="118"/>
      <c r="F57" s="119"/>
    </row>
    <row r="58" spans="1:6" x14ac:dyDescent="0.25">
      <c r="A58" s="9" t="s">
        <v>918</v>
      </c>
      <c r="B58" s="34" t="s">
        <v>143</v>
      </c>
      <c r="C58" s="110"/>
      <c r="D58" s="111"/>
      <c r="E58" s="110"/>
      <c r="F58" s="111"/>
    </row>
    <row r="59" spans="1:6" x14ac:dyDescent="0.25">
      <c r="A59" s="10" t="s">
        <v>919</v>
      </c>
      <c r="B59" s="120" t="s">
        <v>13</v>
      </c>
      <c r="C59" s="121"/>
      <c r="D59" s="121"/>
      <c r="E59" s="121"/>
      <c r="F59" s="122"/>
    </row>
    <row r="60" spans="1:6" x14ac:dyDescent="0.25">
      <c r="A60" s="9" t="s">
        <v>920</v>
      </c>
      <c r="B60" s="34" t="s">
        <v>543</v>
      </c>
      <c r="C60" s="110"/>
      <c r="D60" s="111"/>
      <c r="E60" s="110"/>
      <c r="F60" s="111"/>
    </row>
    <row r="61" spans="1:6" x14ac:dyDescent="0.25">
      <c r="A61" s="9" t="s">
        <v>921</v>
      </c>
      <c r="B61" s="34" t="s">
        <v>145</v>
      </c>
      <c r="C61" s="110"/>
      <c r="D61" s="111"/>
      <c r="E61" s="110"/>
      <c r="F61" s="111"/>
    </row>
    <row r="62" spans="1:6" x14ac:dyDescent="0.25">
      <c r="A62" s="9" t="s">
        <v>922</v>
      </c>
      <c r="B62" s="34" t="s">
        <v>586</v>
      </c>
      <c r="C62" s="110"/>
      <c r="D62" s="111"/>
      <c r="E62" s="110"/>
      <c r="F62" s="111"/>
    </row>
    <row r="63" spans="1:6" ht="40.5" x14ac:dyDescent="0.25">
      <c r="A63" s="10" t="s">
        <v>923</v>
      </c>
      <c r="B63" s="29" t="s">
        <v>42</v>
      </c>
      <c r="C63" s="30" t="s">
        <v>43</v>
      </c>
      <c r="D63" s="30" t="s">
        <v>44</v>
      </c>
      <c r="E63" s="30" t="s">
        <v>4</v>
      </c>
      <c r="F63" s="30" t="s">
        <v>45</v>
      </c>
    </row>
    <row r="64" spans="1:6" ht="28.5" customHeight="1" x14ac:dyDescent="0.25">
      <c r="A64" s="9" t="s">
        <v>924</v>
      </c>
      <c r="B64" s="34" t="s">
        <v>926</v>
      </c>
      <c r="C64" s="31">
        <v>2</v>
      </c>
      <c r="D64" s="31"/>
      <c r="E64" s="31"/>
      <c r="F64" s="32"/>
    </row>
    <row r="65" spans="1:6" ht="28.5" customHeight="1" x14ac:dyDescent="0.25">
      <c r="A65" s="9" t="s">
        <v>927</v>
      </c>
      <c r="B65" s="34" t="s">
        <v>925</v>
      </c>
      <c r="C65" s="31">
        <v>2</v>
      </c>
      <c r="D65" s="31"/>
      <c r="E65" s="31"/>
      <c r="F65" s="32"/>
    </row>
    <row r="67" spans="1:6" ht="36" customHeight="1" x14ac:dyDescent="0.25">
      <c r="A67" s="2" t="s">
        <v>934</v>
      </c>
      <c r="B67" s="3" t="s">
        <v>544</v>
      </c>
      <c r="C67" s="115" t="s">
        <v>4</v>
      </c>
      <c r="D67" s="116"/>
      <c r="E67" s="115" t="s">
        <v>5</v>
      </c>
      <c r="F67" s="116"/>
    </row>
    <row r="68" spans="1:6" s="28" customFormat="1" x14ac:dyDescent="0.25">
      <c r="A68" s="6"/>
      <c r="B68" s="7" t="str">
        <f>CONCATENATE("KOPĒJA CENA ",A67," pozīcija kopā bez PVN, EUR:")</f>
        <v>KOPĒJA CENA 6.4 pozīcija kopā bez PVN, EUR:</v>
      </c>
      <c r="C68" s="123">
        <f>SUM(C80*D80,C81*D81,C82*D82,C83*D83,C84*D84)</f>
        <v>0</v>
      </c>
      <c r="D68" s="124"/>
      <c r="E68" s="124"/>
      <c r="F68" s="125"/>
    </row>
    <row r="69" spans="1:6" s="28" customFormat="1" x14ac:dyDescent="0.25">
      <c r="A69" s="4"/>
      <c r="B69" s="5" t="s">
        <v>7</v>
      </c>
      <c r="C69" s="112"/>
      <c r="D69" s="113"/>
      <c r="E69" s="113"/>
      <c r="F69" s="114"/>
    </row>
    <row r="70" spans="1:6" s="28" customFormat="1" x14ac:dyDescent="0.25">
      <c r="A70" s="4"/>
      <c r="B70" s="5" t="s">
        <v>8</v>
      </c>
      <c r="C70" s="112"/>
      <c r="D70" s="113"/>
      <c r="E70" s="113"/>
      <c r="F70" s="114"/>
    </row>
    <row r="71" spans="1:6" x14ac:dyDescent="0.25">
      <c r="A71" s="8" t="s">
        <v>935</v>
      </c>
      <c r="B71" s="117" t="s">
        <v>10</v>
      </c>
      <c r="C71" s="118"/>
      <c r="D71" s="118"/>
      <c r="E71" s="118"/>
      <c r="F71" s="119"/>
    </row>
    <row r="72" spans="1:6" x14ac:dyDescent="0.25">
      <c r="A72" s="9" t="s">
        <v>951</v>
      </c>
      <c r="B72" s="34" t="s">
        <v>143</v>
      </c>
      <c r="C72" s="110"/>
      <c r="D72" s="111"/>
      <c r="E72" s="110"/>
      <c r="F72" s="111"/>
    </row>
    <row r="73" spans="1:6" x14ac:dyDescent="0.25">
      <c r="A73" s="10" t="s">
        <v>936</v>
      </c>
      <c r="B73" s="120" t="s">
        <v>13</v>
      </c>
      <c r="C73" s="121"/>
      <c r="D73" s="121"/>
      <c r="E73" s="121"/>
      <c r="F73" s="122"/>
    </row>
    <row r="74" spans="1:6" ht="25.5" x14ac:dyDescent="0.25">
      <c r="A74" s="9" t="s">
        <v>937</v>
      </c>
      <c r="B74" s="34" t="s">
        <v>928</v>
      </c>
      <c r="C74" s="110"/>
      <c r="D74" s="111"/>
      <c r="E74" s="110"/>
      <c r="F74" s="111"/>
    </row>
    <row r="75" spans="1:6" x14ac:dyDescent="0.25">
      <c r="A75" s="9" t="s">
        <v>938</v>
      </c>
      <c r="B75" s="34" t="s">
        <v>174</v>
      </c>
      <c r="C75" s="110"/>
      <c r="D75" s="111"/>
      <c r="E75" s="110"/>
      <c r="F75" s="111"/>
    </row>
    <row r="76" spans="1:6" x14ac:dyDescent="0.25">
      <c r="A76" s="9" t="s">
        <v>939</v>
      </c>
      <c r="B76" s="34" t="s">
        <v>51</v>
      </c>
      <c r="C76" s="110"/>
      <c r="D76" s="111"/>
      <c r="E76" s="110"/>
      <c r="F76" s="111"/>
    </row>
    <row r="77" spans="1:6" ht="25.5" x14ac:dyDescent="0.25">
      <c r="A77" s="9" t="s">
        <v>940</v>
      </c>
      <c r="B77" s="34" t="s">
        <v>175</v>
      </c>
      <c r="C77" s="110"/>
      <c r="D77" s="111"/>
      <c r="E77" s="110"/>
      <c r="F77" s="111"/>
    </row>
    <row r="78" spans="1:6" x14ac:dyDescent="0.25">
      <c r="A78" s="9" t="s">
        <v>941</v>
      </c>
      <c r="B78" s="34" t="s">
        <v>176</v>
      </c>
      <c r="C78" s="110"/>
      <c r="D78" s="111"/>
      <c r="E78" s="110"/>
      <c r="F78" s="111"/>
    </row>
    <row r="79" spans="1:6" ht="40.5" x14ac:dyDescent="0.25">
      <c r="A79" s="10" t="s">
        <v>942</v>
      </c>
      <c r="B79" s="29" t="s">
        <v>42</v>
      </c>
      <c r="C79" s="30" t="s">
        <v>43</v>
      </c>
      <c r="D79" s="30" t="s">
        <v>44</v>
      </c>
      <c r="E79" s="30" t="s">
        <v>4</v>
      </c>
      <c r="F79" s="30" t="s">
        <v>45</v>
      </c>
    </row>
    <row r="80" spans="1:6" ht="26.25" customHeight="1" x14ac:dyDescent="0.25">
      <c r="A80" s="9" t="s">
        <v>943</v>
      </c>
      <c r="B80" s="34" t="s">
        <v>929</v>
      </c>
      <c r="C80" s="31">
        <v>2</v>
      </c>
      <c r="D80" s="31"/>
      <c r="E80" s="31"/>
      <c r="F80" s="32"/>
    </row>
    <row r="81" spans="1:6" x14ac:dyDescent="0.25">
      <c r="A81" s="9" t="s">
        <v>944</v>
      </c>
      <c r="B81" s="34" t="s">
        <v>930</v>
      </c>
      <c r="C81" s="31">
        <v>2</v>
      </c>
      <c r="D81" s="31"/>
      <c r="E81" s="31"/>
      <c r="F81" s="32"/>
    </row>
    <row r="82" spans="1:6" ht="18.75" customHeight="1" x14ac:dyDescent="0.25">
      <c r="A82" s="9" t="s">
        <v>945</v>
      </c>
      <c r="B82" s="34" t="s">
        <v>931</v>
      </c>
      <c r="C82" s="31">
        <v>2</v>
      </c>
      <c r="D82" s="31"/>
      <c r="E82" s="31"/>
      <c r="F82" s="32"/>
    </row>
    <row r="83" spans="1:6" ht="27.75" customHeight="1" x14ac:dyDescent="0.25">
      <c r="A83" s="9" t="s">
        <v>946</v>
      </c>
      <c r="B83" s="34" t="s">
        <v>932</v>
      </c>
      <c r="C83" s="31">
        <v>2</v>
      </c>
      <c r="D83" s="31"/>
      <c r="E83" s="31"/>
      <c r="F83" s="32"/>
    </row>
    <row r="84" spans="1:6" ht="27.75" customHeight="1" x14ac:dyDescent="0.25">
      <c r="A84" s="9" t="s">
        <v>947</v>
      </c>
      <c r="B84" s="34" t="s">
        <v>933</v>
      </c>
      <c r="C84" s="31">
        <v>2</v>
      </c>
      <c r="D84" s="31"/>
      <c r="E84" s="31"/>
      <c r="F84" s="32"/>
    </row>
    <row r="86" spans="1:6" ht="26.25" x14ac:dyDescent="0.25">
      <c r="A86" s="2" t="s">
        <v>1324</v>
      </c>
      <c r="B86" s="3" t="s">
        <v>539</v>
      </c>
      <c r="C86" s="115" t="s">
        <v>4</v>
      </c>
      <c r="D86" s="116"/>
      <c r="E86" s="115" t="s">
        <v>5</v>
      </c>
      <c r="F86" s="116"/>
    </row>
    <row r="87" spans="1:6" s="28" customFormat="1" x14ac:dyDescent="0.25">
      <c r="A87" s="6"/>
      <c r="B87" s="7" t="str">
        <f>CONCATENATE("KOPĒJA CENA ",A86," pozīcija kopā bez PVN, EUR:")</f>
        <v>KOPĒJA CENA 6.5 pozīcija kopā bez PVN, EUR:</v>
      </c>
      <c r="C87" s="123">
        <f>SUM(C97*D97,C98*D98)</f>
        <v>0</v>
      </c>
      <c r="D87" s="124"/>
      <c r="E87" s="124"/>
      <c r="F87" s="125"/>
    </row>
    <row r="88" spans="1:6" s="28" customFormat="1" x14ac:dyDescent="0.25">
      <c r="A88" s="4"/>
      <c r="B88" s="5" t="s">
        <v>7</v>
      </c>
      <c r="C88" s="112"/>
      <c r="D88" s="113"/>
      <c r="E88" s="113"/>
      <c r="F88" s="114"/>
    </row>
    <row r="89" spans="1:6" s="28" customFormat="1" x14ac:dyDescent="0.25">
      <c r="A89" s="4"/>
      <c r="B89" s="5" t="s">
        <v>8</v>
      </c>
      <c r="C89" s="112"/>
      <c r="D89" s="113"/>
      <c r="E89" s="113"/>
      <c r="F89" s="114"/>
    </row>
    <row r="90" spans="1:6" x14ac:dyDescent="0.25">
      <c r="A90" s="8" t="s">
        <v>1325</v>
      </c>
      <c r="B90" s="117" t="s">
        <v>10</v>
      </c>
      <c r="C90" s="118"/>
      <c r="D90" s="118"/>
      <c r="E90" s="118"/>
      <c r="F90" s="119"/>
    </row>
    <row r="91" spans="1:6" x14ac:dyDescent="0.25">
      <c r="A91" s="9" t="s">
        <v>1326</v>
      </c>
      <c r="B91" s="34" t="s">
        <v>210</v>
      </c>
      <c r="C91" s="110"/>
      <c r="D91" s="111"/>
      <c r="E91" s="110"/>
      <c r="F91" s="111"/>
    </row>
    <row r="92" spans="1:6" x14ac:dyDescent="0.25">
      <c r="A92" s="10" t="s">
        <v>1327</v>
      </c>
      <c r="B92" s="120" t="s">
        <v>13</v>
      </c>
      <c r="C92" s="121"/>
      <c r="D92" s="121"/>
      <c r="E92" s="121"/>
      <c r="F92" s="122"/>
    </row>
    <row r="93" spans="1:6" x14ac:dyDescent="0.25">
      <c r="A93" s="9" t="s">
        <v>1328</v>
      </c>
      <c r="B93" s="34" t="s">
        <v>264</v>
      </c>
      <c r="C93" s="110"/>
      <c r="D93" s="111"/>
      <c r="E93" s="110"/>
      <c r="F93" s="111"/>
    </row>
    <row r="94" spans="1:6" x14ac:dyDescent="0.25">
      <c r="A94" s="9" t="s">
        <v>1329</v>
      </c>
      <c r="B94" s="34" t="s">
        <v>537</v>
      </c>
      <c r="C94" s="110"/>
      <c r="D94" s="111"/>
      <c r="E94" s="110"/>
      <c r="F94" s="111"/>
    </row>
    <row r="95" spans="1:6" x14ac:dyDescent="0.25">
      <c r="A95" s="9" t="s">
        <v>1330</v>
      </c>
      <c r="B95" s="34" t="s">
        <v>232</v>
      </c>
      <c r="C95" s="110"/>
      <c r="D95" s="111"/>
      <c r="E95" s="110"/>
      <c r="F95" s="111"/>
    </row>
    <row r="96" spans="1:6" ht="40.5" x14ac:dyDescent="0.25">
      <c r="A96" s="10" t="s">
        <v>1331</v>
      </c>
      <c r="B96" s="29" t="s">
        <v>42</v>
      </c>
      <c r="C96" s="30" t="s">
        <v>43</v>
      </c>
      <c r="D96" s="30" t="s">
        <v>44</v>
      </c>
      <c r="E96" s="30" t="s">
        <v>4</v>
      </c>
      <c r="F96" s="30" t="s">
        <v>45</v>
      </c>
    </row>
    <row r="97" spans="1:6" x14ac:dyDescent="0.25">
      <c r="A97" s="9" t="s">
        <v>1332</v>
      </c>
      <c r="B97" s="34" t="s">
        <v>540</v>
      </c>
      <c r="C97" s="31">
        <v>3</v>
      </c>
      <c r="D97" s="31"/>
      <c r="E97" s="31"/>
      <c r="F97" s="32"/>
    </row>
    <row r="98" spans="1:6" x14ac:dyDescent="0.25">
      <c r="A98" s="9" t="s">
        <v>1333</v>
      </c>
      <c r="B98" s="34" t="s">
        <v>541</v>
      </c>
      <c r="C98" s="31">
        <v>3</v>
      </c>
      <c r="D98" s="31"/>
      <c r="E98" s="31"/>
      <c r="F98" s="32"/>
    </row>
    <row r="100" spans="1:6" x14ac:dyDescent="0.25">
      <c r="B100" s="72" t="str">
        <f>B25</f>
        <v>KOPĒJA CENA 6.1 pozīcija kopā bez PVN, EUR:</v>
      </c>
      <c r="C100" s="106">
        <f>C25</f>
        <v>0</v>
      </c>
      <c r="D100" s="101"/>
    </row>
    <row r="101" spans="1:6" x14ac:dyDescent="0.25">
      <c r="B101" s="72" t="str">
        <f>B39</f>
        <v>KOPĒJA CENA 6.2 pozīcija kopā bez PVN, EUR:</v>
      </c>
      <c r="C101" s="106">
        <f>C39</f>
        <v>0</v>
      </c>
      <c r="D101" s="101"/>
    </row>
    <row r="102" spans="1:6" x14ac:dyDescent="0.25">
      <c r="B102" s="72" t="str">
        <f>B54</f>
        <v>KOPĒJA CENA 6.3 pozīcija kopā bez PVN, EUR:</v>
      </c>
      <c r="C102" s="106">
        <f>C54</f>
        <v>0</v>
      </c>
      <c r="D102" s="101"/>
    </row>
    <row r="103" spans="1:6" x14ac:dyDescent="0.25">
      <c r="B103" s="72" t="str">
        <f>B68</f>
        <v>KOPĒJA CENA 6.4 pozīcija kopā bez PVN, EUR:</v>
      </c>
      <c r="C103" s="106">
        <f>C68</f>
        <v>0</v>
      </c>
      <c r="D103" s="101"/>
    </row>
    <row r="104" spans="1:6" x14ac:dyDescent="0.25">
      <c r="B104" s="72" t="str">
        <f>B87</f>
        <v>KOPĒJA CENA 6.5 pozīcija kopā bez PVN, EUR:</v>
      </c>
      <c r="C104" s="106">
        <f>C87</f>
        <v>0</v>
      </c>
      <c r="D104" s="101"/>
    </row>
    <row r="105" spans="1:6" x14ac:dyDescent="0.25">
      <c r="B105" s="98" t="s">
        <v>1145</v>
      </c>
      <c r="C105" s="99">
        <f>SUM(C100:D104)</f>
        <v>0</v>
      </c>
      <c r="D105" s="100"/>
    </row>
    <row r="106" spans="1:6" x14ac:dyDescent="0.25">
      <c r="B106" s="98"/>
      <c r="C106" s="100"/>
      <c r="D106" s="100"/>
    </row>
    <row r="107" spans="1:6" x14ac:dyDescent="0.25">
      <c r="B107" s="73" t="s">
        <v>1133</v>
      </c>
      <c r="C107" s="101"/>
      <c r="D107" s="101"/>
    </row>
    <row r="108" spans="1:6" x14ac:dyDescent="0.25">
      <c r="B108" s="74" t="s">
        <v>1134</v>
      </c>
      <c r="C108" s="101"/>
      <c r="D108" s="101"/>
    </row>
    <row r="109" spans="1:6" x14ac:dyDescent="0.25">
      <c r="B109" s="75"/>
    </row>
    <row r="110" spans="1:6" x14ac:dyDescent="0.25">
      <c r="A110" s="102" t="s">
        <v>1135</v>
      </c>
      <c r="B110" s="102"/>
      <c r="C110" s="102"/>
      <c r="D110" s="102"/>
    </row>
    <row r="111" spans="1:6" x14ac:dyDescent="0.25">
      <c r="B111" s="76"/>
    </row>
    <row r="112" spans="1:6" x14ac:dyDescent="0.25">
      <c r="A112" s="103" t="s">
        <v>1136</v>
      </c>
      <c r="B112" s="103"/>
      <c r="C112" s="103"/>
      <c r="D112" s="103"/>
    </row>
    <row r="113" spans="1:4" x14ac:dyDescent="0.25">
      <c r="A113" s="104" t="s">
        <v>1137</v>
      </c>
      <c r="B113" s="104"/>
      <c r="C113" s="104"/>
      <c r="D113" s="104"/>
    </row>
    <row r="114" spans="1:4" x14ac:dyDescent="0.25">
      <c r="A114" s="105" t="s">
        <v>1138</v>
      </c>
      <c r="B114" s="105"/>
      <c r="C114" s="105"/>
      <c r="D114" s="105"/>
    </row>
  </sheetData>
  <mergeCells count="113">
    <mergeCell ref="B2:F2"/>
    <mergeCell ref="E31:F31"/>
    <mergeCell ref="C24:D24"/>
    <mergeCell ref="E24:F24"/>
    <mergeCell ref="C25:F25"/>
    <mergeCell ref="C26:F26"/>
    <mergeCell ref="C47:D47"/>
    <mergeCell ref="E47:F47"/>
    <mergeCell ref="C48:D48"/>
    <mergeCell ref="E48:F48"/>
    <mergeCell ref="E32:F32"/>
    <mergeCell ref="C33:D33"/>
    <mergeCell ref="E33:F33"/>
    <mergeCell ref="C46:D46"/>
    <mergeCell ref="E46:F46"/>
    <mergeCell ref="C41:F41"/>
    <mergeCell ref="B42:F42"/>
    <mergeCell ref="C43:D43"/>
    <mergeCell ref="E43:F43"/>
    <mergeCell ref="B44:F44"/>
    <mergeCell ref="C45:D45"/>
    <mergeCell ref="E45:F45"/>
    <mergeCell ref="C38:D38"/>
    <mergeCell ref="E38:F38"/>
    <mergeCell ref="E72:F72"/>
    <mergeCell ref="B73:F73"/>
    <mergeCell ref="C74:D74"/>
    <mergeCell ref="E74:F74"/>
    <mergeCell ref="C67:D67"/>
    <mergeCell ref="E67:F67"/>
    <mergeCell ref="C68:F68"/>
    <mergeCell ref="C69:F69"/>
    <mergeCell ref="C56:F56"/>
    <mergeCell ref="B57:F57"/>
    <mergeCell ref="C58:D58"/>
    <mergeCell ref="E58:F58"/>
    <mergeCell ref="B59:F59"/>
    <mergeCell ref="C60:D60"/>
    <mergeCell ref="E60:F60"/>
    <mergeCell ref="C62:D62"/>
    <mergeCell ref="E62:F62"/>
    <mergeCell ref="C1:F1"/>
    <mergeCell ref="C3:F3"/>
    <mergeCell ref="C5:F5"/>
    <mergeCell ref="A7:F7"/>
    <mergeCell ref="A8:F8"/>
    <mergeCell ref="C70:F70"/>
    <mergeCell ref="C53:D53"/>
    <mergeCell ref="E53:F53"/>
    <mergeCell ref="C54:F54"/>
    <mergeCell ref="C55:F55"/>
    <mergeCell ref="B16:F16"/>
    <mergeCell ref="B17:F17"/>
    <mergeCell ref="B18:F18"/>
    <mergeCell ref="B19:F19"/>
    <mergeCell ref="B20:F20"/>
    <mergeCell ref="B21:F21"/>
    <mergeCell ref="A9:F9"/>
    <mergeCell ref="A11:F11"/>
    <mergeCell ref="B12:F12"/>
    <mergeCell ref="B13:F13"/>
    <mergeCell ref="B14:F14"/>
    <mergeCell ref="B15:F15"/>
    <mergeCell ref="B22:F22"/>
    <mergeCell ref="C32:D32"/>
    <mergeCell ref="C93:D93"/>
    <mergeCell ref="E93:F93"/>
    <mergeCell ref="C39:F39"/>
    <mergeCell ref="C40:F40"/>
    <mergeCell ref="C27:F27"/>
    <mergeCell ref="B28:F28"/>
    <mergeCell ref="C29:D29"/>
    <mergeCell ref="E29:F29"/>
    <mergeCell ref="B30:F30"/>
    <mergeCell ref="C31:D31"/>
    <mergeCell ref="C86:D86"/>
    <mergeCell ref="E86:F86"/>
    <mergeCell ref="C76:D76"/>
    <mergeCell ref="E76:F76"/>
    <mergeCell ref="C77:D77"/>
    <mergeCell ref="E77:F77"/>
    <mergeCell ref="C78:D78"/>
    <mergeCell ref="E78:F78"/>
    <mergeCell ref="C61:D61"/>
    <mergeCell ref="E61:F61"/>
    <mergeCell ref="C75:D75"/>
    <mergeCell ref="E75:F75"/>
    <mergeCell ref="B71:F71"/>
    <mergeCell ref="C72:D72"/>
    <mergeCell ref="C87:F87"/>
    <mergeCell ref="C88:F88"/>
    <mergeCell ref="C94:D94"/>
    <mergeCell ref="C108:D108"/>
    <mergeCell ref="A110:D110"/>
    <mergeCell ref="A112:D112"/>
    <mergeCell ref="A113:D113"/>
    <mergeCell ref="A114:D114"/>
    <mergeCell ref="B105:B106"/>
    <mergeCell ref="C105:D106"/>
    <mergeCell ref="C107:D107"/>
    <mergeCell ref="C100:D100"/>
    <mergeCell ref="C101:D101"/>
    <mergeCell ref="C102:D102"/>
    <mergeCell ref="C103:D103"/>
    <mergeCell ref="C104:D104"/>
    <mergeCell ref="E94:F94"/>
    <mergeCell ref="C95:D95"/>
    <mergeCell ref="E95:F95"/>
    <mergeCell ref="C89:F89"/>
    <mergeCell ref="B90:F90"/>
    <mergeCell ref="C91:D91"/>
    <mergeCell ref="E91:F91"/>
    <mergeCell ref="B92:F92"/>
  </mergeCells>
  <pageMargins left="0.23622047244094491" right="0.23622047244094491"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workbookViewId="0">
      <selection activeCell="C3" sqref="C3:F3"/>
    </sheetView>
  </sheetViews>
  <sheetFormatPr defaultRowHeight="15" x14ac:dyDescent="0.25"/>
  <cols>
    <col min="1" max="1" width="9.5703125" customWidth="1"/>
    <col min="2" max="2" width="47.140625" customWidth="1"/>
    <col min="3" max="3" width="11.42578125" customWidth="1"/>
    <col min="4" max="4" width="9.140625" customWidth="1"/>
    <col min="5" max="5" width="10.7109375" customWidth="1"/>
    <col min="6" max="6" width="11" customWidth="1"/>
  </cols>
  <sheetData>
    <row r="1" spans="1:8" x14ac:dyDescent="0.25">
      <c r="C1" s="136" t="s">
        <v>1439</v>
      </c>
      <c r="D1" s="136"/>
      <c r="E1" s="136"/>
      <c r="F1" s="136"/>
    </row>
    <row r="2" spans="1:8" x14ac:dyDescent="0.25">
      <c r="B2" s="143" t="s">
        <v>1235</v>
      </c>
      <c r="C2" s="143"/>
      <c r="D2" s="143"/>
      <c r="E2" s="143"/>
      <c r="F2" s="143"/>
      <c r="G2" s="22"/>
      <c r="H2" s="22"/>
    </row>
    <row r="3" spans="1:8" x14ac:dyDescent="0.25">
      <c r="C3" s="137" t="s">
        <v>1444</v>
      </c>
      <c r="D3" s="137"/>
      <c r="E3" s="137"/>
      <c r="F3" s="137"/>
    </row>
    <row r="4" spans="1:8" x14ac:dyDescent="0.25">
      <c r="B4" s="14"/>
      <c r="C4" s="69"/>
      <c r="D4" s="25"/>
      <c r="E4" s="17"/>
      <c r="F4" s="69"/>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1249</v>
      </c>
      <c r="B9" s="129"/>
      <c r="C9" s="129"/>
      <c r="D9" s="129"/>
      <c r="E9" s="129"/>
      <c r="F9" s="129"/>
    </row>
    <row r="10" spans="1:8" ht="15.75" x14ac:dyDescent="0.25">
      <c r="A10" s="18"/>
      <c r="B10" s="70"/>
      <c r="C10" s="70"/>
      <c r="D10" s="70"/>
      <c r="E10" s="70"/>
      <c r="F10" s="70"/>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8.5" customHeight="1" x14ac:dyDescent="0.25">
      <c r="A13" s="20" t="s">
        <v>17</v>
      </c>
      <c r="B13" s="131" t="s">
        <v>1435</v>
      </c>
      <c r="C13" s="131"/>
      <c r="D13" s="131"/>
      <c r="E13" s="131"/>
      <c r="F13" s="131"/>
    </row>
    <row r="14" spans="1:8" ht="43.5" customHeight="1" x14ac:dyDescent="0.25">
      <c r="A14" s="20" t="s">
        <v>18</v>
      </c>
      <c r="B14" s="131" t="s">
        <v>1438</v>
      </c>
      <c r="C14" s="131"/>
      <c r="D14" s="131"/>
      <c r="E14" s="131"/>
      <c r="F14" s="131"/>
    </row>
    <row r="15" spans="1:8" x14ac:dyDescent="0.25">
      <c r="A15" s="20" t="s">
        <v>19</v>
      </c>
      <c r="B15" s="139" t="s">
        <v>20</v>
      </c>
      <c r="C15" s="140"/>
      <c r="D15" s="140"/>
      <c r="E15" s="140"/>
      <c r="F15" s="140"/>
    </row>
    <row r="16" spans="1:8" ht="41.25"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x14ac:dyDescent="0.25">
      <c r="A19" s="20" t="s">
        <v>27</v>
      </c>
      <c r="B19" s="131" t="s">
        <v>32</v>
      </c>
      <c r="C19" s="131"/>
      <c r="D19" s="131"/>
      <c r="E19" s="131"/>
      <c r="F19" s="131"/>
    </row>
    <row r="20" spans="1:6" ht="44.25" customHeight="1" x14ac:dyDescent="0.25">
      <c r="A20" s="20" t="s">
        <v>28</v>
      </c>
      <c r="B20" s="131" t="s">
        <v>29</v>
      </c>
      <c r="C20" s="131"/>
      <c r="D20" s="131"/>
      <c r="E20" s="131"/>
      <c r="F20" s="131"/>
    </row>
    <row r="21" spans="1:6" ht="16.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3" spans="1:6" x14ac:dyDescent="0.25">
      <c r="B23" s="62"/>
      <c r="C23" s="62"/>
      <c r="D23" s="62"/>
      <c r="E23" s="62"/>
      <c r="F23" s="62"/>
    </row>
    <row r="24" spans="1:6" ht="36" customHeight="1" x14ac:dyDescent="0.25">
      <c r="A24" s="2" t="s">
        <v>549</v>
      </c>
      <c r="B24" s="3" t="s">
        <v>568</v>
      </c>
      <c r="C24" s="115" t="s">
        <v>4</v>
      </c>
      <c r="D24" s="116"/>
      <c r="E24" s="115" t="s">
        <v>5</v>
      </c>
      <c r="F24" s="116"/>
    </row>
    <row r="25" spans="1:6" x14ac:dyDescent="0.25">
      <c r="A25" s="4"/>
      <c r="B25" s="5" t="s">
        <v>71</v>
      </c>
      <c r="C25" s="112">
        <v>2</v>
      </c>
      <c r="D25" s="113"/>
      <c r="E25" s="113"/>
      <c r="F25" s="114"/>
    </row>
    <row r="26" spans="1:6" x14ac:dyDescent="0.25">
      <c r="A26" s="4"/>
      <c r="B26" s="5" t="s">
        <v>6</v>
      </c>
      <c r="C26" s="107"/>
      <c r="D26" s="108"/>
      <c r="E26" s="108"/>
      <c r="F26" s="109"/>
    </row>
    <row r="27" spans="1:6" s="28" customFormat="1" x14ac:dyDescent="0.25">
      <c r="A27" s="6"/>
      <c r="B27" s="7" t="str">
        <f>CONCATENATE("KOPĒJA CENA ",A24," pozīcija kopā bez PVN, EUR:")</f>
        <v>KOPĒJA CENA 7.1 pozīcija kopā bez PVN, EUR:</v>
      </c>
      <c r="C27" s="123">
        <f>C25*C26</f>
        <v>0</v>
      </c>
      <c r="D27" s="124"/>
      <c r="E27" s="124"/>
      <c r="F27" s="125"/>
    </row>
    <row r="28" spans="1:6" s="28" customFormat="1" x14ac:dyDescent="0.25">
      <c r="A28" s="4"/>
      <c r="B28" s="5" t="s">
        <v>7</v>
      </c>
      <c r="C28" s="112"/>
      <c r="D28" s="113"/>
      <c r="E28" s="113"/>
      <c r="F28" s="114"/>
    </row>
    <row r="29" spans="1:6" s="28" customFormat="1" x14ac:dyDescent="0.25">
      <c r="A29" s="4"/>
      <c r="B29" s="5" t="s">
        <v>8</v>
      </c>
      <c r="C29" s="112"/>
      <c r="D29" s="113"/>
      <c r="E29" s="113"/>
      <c r="F29" s="114"/>
    </row>
    <row r="30" spans="1:6" x14ac:dyDescent="0.25">
      <c r="A30" s="8" t="s">
        <v>550</v>
      </c>
      <c r="B30" s="117" t="s">
        <v>10</v>
      </c>
      <c r="C30" s="118"/>
      <c r="D30" s="118"/>
      <c r="E30" s="118"/>
      <c r="F30" s="119"/>
    </row>
    <row r="31" spans="1:6" x14ac:dyDescent="0.25">
      <c r="A31" s="9" t="s">
        <v>896</v>
      </c>
      <c r="B31" s="34" t="s">
        <v>569</v>
      </c>
      <c r="C31" s="110"/>
      <c r="D31" s="111"/>
      <c r="E31" s="110"/>
      <c r="F31" s="111"/>
    </row>
    <row r="32" spans="1:6" x14ac:dyDescent="0.25">
      <c r="A32" s="10" t="s">
        <v>551</v>
      </c>
      <c r="B32" s="120" t="s">
        <v>13</v>
      </c>
      <c r="C32" s="121"/>
      <c r="D32" s="121"/>
      <c r="E32" s="121"/>
      <c r="F32" s="122"/>
    </row>
    <row r="33" spans="1:6" x14ac:dyDescent="0.25">
      <c r="A33" s="9" t="s">
        <v>552</v>
      </c>
      <c r="B33" s="34" t="s">
        <v>264</v>
      </c>
      <c r="C33" s="110"/>
      <c r="D33" s="111"/>
      <c r="E33" s="110"/>
      <c r="F33" s="111"/>
    </row>
    <row r="34" spans="1:6" ht="25.5" x14ac:dyDescent="0.25">
      <c r="A34" s="9" t="s">
        <v>553</v>
      </c>
      <c r="B34" s="43" t="s">
        <v>570</v>
      </c>
      <c r="C34" s="110"/>
      <c r="D34" s="111"/>
      <c r="E34" s="110"/>
      <c r="F34" s="111"/>
    </row>
    <row r="35" spans="1:6" x14ac:dyDescent="0.25">
      <c r="A35" s="9" t="s">
        <v>554</v>
      </c>
      <c r="B35" s="34" t="s">
        <v>571</v>
      </c>
      <c r="C35" s="110"/>
      <c r="D35" s="111"/>
      <c r="E35" s="110"/>
      <c r="F35" s="111"/>
    </row>
    <row r="36" spans="1:6" x14ac:dyDescent="0.25">
      <c r="A36" s="9" t="s">
        <v>948</v>
      </c>
      <c r="B36" s="34" t="s">
        <v>572</v>
      </c>
      <c r="C36" s="110"/>
      <c r="D36" s="111"/>
      <c r="E36" s="110"/>
      <c r="F36" s="111"/>
    </row>
    <row r="37" spans="1:6" x14ac:dyDescent="0.25">
      <c r="A37" s="9" t="s">
        <v>949</v>
      </c>
      <c r="B37" s="35" t="s">
        <v>573</v>
      </c>
      <c r="C37" s="110"/>
      <c r="D37" s="111"/>
      <c r="E37" s="110"/>
      <c r="F37" s="111"/>
    </row>
    <row r="39" spans="1:6" ht="36" customHeight="1" x14ac:dyDescent="0.25">
      <c r="A39" s="2" t="s">
        <v>880</v>
      </c>
      <c r="B39" s="3" t="s">
        <v>574</v>
      </c>
      <c r="C39" s="115" t="s">
        <v>4</v>
      </c>
      <c r="D39" s="116"/>
      <c r="E39" s="115" t="s">
        <v>5</v>
      </c>
      <c r="F39" s="116"/>
    </row>
    <row r="40" spans="1:6" s="28" customFormat="1" x14ac:dyDescent="0.25">
      <c r="A40" s="6"/>
      <c r="B40" s="7" t="str">
        <f>CONCATENATE("KOPĒJA CENA ",A39," pozīcija kopā bez PVN, EUR:")</f>
        <v>KOPĒJA CENA 7.2 pozīcija kopā bez PVN, EUR:</v>
      </c>
      <c r="C40" s="123">
        <f>SUM(C50*D50,C51*D51,C52*D52)</f>
        <v>0</v>
      </c>
      <c r="D40" s="124"/>
      <c r="E40" s="124"/>
      <c r="F40" s="125"/>
    </row>
    <row r="41" spans="1:6" s="28" customFormat="1" x14ac:dyDescent="0.25">
      <c r="A41" s="4"/>
      <c r="B41" s="5" t="s">
        <v>7</v>
      </c>
      <c r="C41" s="112"/>
      <c r="D41" s="113"/>
      <c r="E41" s="113"/>
      <c r="F41" s="114"/>
    </row>
    <row r="42" spans="1:6" s="28" customFormat="1" x14ac:dyDescent="0.25">
      <c r="A42" s="4"/>
      <c r="B42" s="5" t="s">
        <v>8</v>
      </c>
      <c r="C42" s="112"/>
      <c r="D42" s="113"/>
      <c r="E42" s="113"/>
      <c r="F42" s="114"/>
    </row>
    <row r="43" spans="1:6" x14ac:dyDescent="0.25">
      <c r="A43" s="8" t="s">
        <v>871</v>
      </c>
      <c r="B43" s="117" t="s">
        <v>10</v>
      </c>
      <c r="C43" s="118"/>
      <c r="D43" s="118"/>
      <c r="E43" s="118"/>
      <c r="F43" s="119"/>
    </row>
    <row r="44" spans="1:6" x14ac:dyDescent="0.25">
      <c r="A44" s="9" t="s">
        <v>895</v>
      </c>
      <c r="B44" s="34" t="s">
        <v>569</v>
      </c>
      <c r="C44" s="110"/>
      <c r="D44" s="111"/>
      <c r="E44" s="110"/>
      <c r="F44" s="111"/>
    </row>
    <row r="45" spans="1:6" x14ac:dyDescent="0.25">
      <c r="A45" s="10" t="s">
        <v>872</v>
      </c>
      <c r="B45" s="120" t="s">
        <v>13</v>
      </c>
      <c r="C45" s="121"/>
      <c r="D45" s="121"/>
      <c r="E45" s="121"/>
      <c r="F45" s="122"/>
    </row>
    <row r="46" spans="1:6" x14ac:dyDescent="0.25">
      <c r="A46" s="9" t="s">
        <v>873</v>
      </c>
      <c r="B46" s="34" t="s">
        <v>264</v>
      </c>
      <c r="C46" s="110"/>
      <c r="D46" s="111"/>
      <c r="E46" s="110"/>
      <c r="F46" s="111"/>
    </row>
    <row r="47" spans="1:6" ht="25.5" x14ac:dyDescent="0.25">
      <c r="A47" s="9" t="s">
        <v>874</v>
      </c>
      <c r="B47" s="34" t="s">
        <v>575</v>
      </c>
      <c r="C47" s="110"/>
      <c r="D47" s="111"/>
      <c r="E47" s="110"/>
      <c r="F47" s="111"/>
    </row>
    <row r="48" spans="1:6" x14ac:dyDescent="0.25">
      <c r="A48" s="9" t="s">
        <v>875</v>
      </c>
      <c r="B48" s="34" t="s">
        <v>232</v>
      </c>
      <c r="C48" s="110"/>
      <c r="D48" s="111"/>
      <c r="E48" s="110"/>
      <c r="F48" s="111"/>
    </row>
    <row r="49" spans="1:6" ht="54" x14ac:dyDescent="0.25">
      <c r="A49" s="10" t="s">
        <v>876</v>
      </c>
      <c r="B49" s="29" t="s">
        <v>42</v>
      </c>
      <c r="C49" s="30" t="s">
        <v>43</v>
      </c>
      <c r="D49" s="30" t="s">
        <v>44</v>
      </c>
      <c r="E49" s="30" t="s">
        <v>4</v>
      </c>
      <c r="F49" s="30" t="s">
        <v>45</v>
      </c>
    </row>
    <row r="50" spans="1:6" ht="41.25" customHeight="1" x14ac:dyDescent="0.25">
      <c r="A50" s="9" t="s">
        <v>877</v>
      </c>
      <c r="B50" s="34" t="s">
        <v>888</v>
      </c>
      <c r="C50" s="31">
        <v>2</v>
      </c>
      <c r="D50" s="31"/>
      <c r="E50" s="31"/>
      <c r="F50" s="32"/>
    </row>
    <row r="51" spans="1:6" ht="38.25" customHeight="1" x14ac:dyDescent="0.25">
      <c r="A51" s="9" t="s">
        <v>878</v>
      </c>
      <c r="B51" s="34" t="s">
        <v>887</v>
      </c>
      <c r="C51" s="31">
        <v>2</v>
      </c>
      <c r="D51" s="31"/>
      <c r="E51" s="31"/>
      <c r="F51" s="32"/>
    </row>
    <row r="52" spans="1:6" ht="25.5" x14ac:dyDescent="0.25">
      <c r="A52" s="9" t="s">
        <v>879</v>
      </c>
      <c r="B52" s="43" t="s">
        <v>576</v>
      </c>
      <c r="C52" s="31">
        <v>2</v>
      </c>
      <c r="D52" s="31"/>
      <c r="E52" s="31"/>
      <c r="F52" s="32"/>
    </row>
    <row r="54" spans="1:6" ht="36" customHeight="1" x14ac:dyDescent="0.25">
      <c r="A54" s="2" t="s">
        <v>886</v>
      </c>
      <c r="B54" s="3" t="s">
        <v>577</v>
      </c>
      <c r="C54" s="115" t="s">
        <v>4</v>
      </c>
      <c r="D54" s="116"/>
      <c r="E54" s="115" t="s">
        <v>5</v>
      </c>
      <c r="F54" s="116"/>
    </row>
    <row r="55" spans="1:6" x14ac:dyDescent="0.25">
      <c r="A55" s="4"/>
      <c r="B55" s="5" t="s">
        <v>71</v>
      </c>
      <c r="C55" s="112">
        <v>1000</v>
      </c>
      <c r="D55" s="113"/>
      <c r="E55" s="113"/>
      <c r="F55" s="114"/>
    </row>
    <row r="56" spans="1:6" x14ac:dyDescent="0.25">
      <c r="A56" s="4"/>
      <c r="B56" s="5" t="s">
        <v>6</v>
      </c>
      <c r="C56" s="107"/>
      <c r="D56" s="108"/>
      <c r="E56" s="108"/>
      <c r="F56" s="109"/>
    </row>
    <row r="57" spans="1:6" s="28" customFormat="1" x14ac:dyDescent="0.25">
      <c r="A57" s="6"/>
      <c r="B57" s="7" t="str">
        <f>CONCATENATE("KOPĒJA CENA ",A54," pozīcija kopā bez PVN, EUR:")</f>
        <v>KOPĒJA CENA 7.3 pozīcija kopā bez PVN, EUR:</v>
      </c>
      <c r="C57" s="123">
        <f>C55*C56</f>
        <v>0</v>
      </c>
      <c r="D57" s="124"/>
      <c r="E57" s="124"/>
      <c r="F57" s="125"/>
    </row>
    <row r="58" spans="1:6" s="28" customFormat="1" x14ac:dyDescent="0.25">
      <c r="A58" s="4"/>
      <c r="B58" s="5" t="s">
        <v>7</v>
      </c>
      <c r="C58" s="112"/>
      <c r="D58" s="113"/>
      <c r="E58" s="113"/>
      <c r="F58" s="114"/>
    </row>
    <row r="59" spans="1:6" s="28" customFormat="1" x14ac:dyDescent="0.25">
      <c r="A59" s="4"/>
      <c r="B59" s="5" t="s">
        <v>8</v>
      </c>
      <c r="C59" s="112"/>
      <c r="D59" s="113"/>
      <c r="E59" s="113"/>
      <c r="F59" s="114"/>
    </row>
    <row r="60" spans="1:6" x14ac:dyDescent="0.25">
      <c r="A60" s="8" t="s">
        <v>881</v>
      </c>
      <c r="B60" s="117" t="s">
        <v>10</v>
      </c>
      <c r="C60" s="118"/>
      <c r="D60" s="118"/>
      <c r="E60" s="118"/>
      <c r="F60" s="119"/>
    </row>
    <row r="61" spans="1:6" x14ac:dyDescent="0.25">
      <c r="A61" s="9" t="s">
        <v>894</v>
      </c>
      <c r="B61" s="34" t="s">
        <v>578</v>
      </c>
      <c r="C61" s="110"/>
      <c r="D61" s="111"/>
      <c r="E61" s="110"/>
      <c r="F61" s="111"/>
    </row>
    <row r="62" spans="1:6" x14ac:dyDescent="0.25">
      <c r="A62" s="10" t="s">
        <v>882</v>
      </c>
      <c r="B62" s="120" t="s">
        <v>13</v>
      </c>
      <c r="C62" s="121"/>
      <c r="D62" s="121"/>
      <c r="E62" s="121"/>
      <c r="F62" s="122"/>
    </row>
    <row r="63" spans="1:6" x14ac:dyDescent="0.25">
      <c r="A63" s="9" t="s">
        <v>883</v>
      </c>
      <c r="B63" s="34" t="s">
        <v>891</v>
      </c>
      <c r="C63" s="110"/>
      <c r="D63" s="111"/>
      <c r="E63" s="110"/>
      <c r="F63" s="111"/>
    </row>
    <row r="64" spans="1:6" ht="26.25" customHeight="1" x14ac:dyDescent="0.25">
      <c r="A64" s="9" t="s">
        <v>884</v>
      </c>
      <c r="B64" s="34" t="s">
        <v>890</v>
      </c>
      <c r="C64" s="110"/>
      <c r="D64" s="111"/>
      <c r="E64" s="110"/>
      <c r="F64" s="111"/>
    </row>
    <row r="65" spans="1:6" x14ac:dyDescent="0.25">
      <c r="A65" s="9" t="s">
        <v>885</v>
      </c>
      <c r="B65" s="34" t="s">
        <v>889</v>
      </c>
      <c r="C65" s="110"/>
      <c r="D65" s="111"/>
      <c r="E65" s="110"/>
      <c r="F65" s="111"/>
    </row>
    <row r="67" spans="1:6" x14ac:dyDescent="0.25">
      <c r="B67" s="72" t="str">
        <f>B27</f>
        <v>KOPĒJA CENA 7.1 pozīcija kopā bez PVN, EUR:</v>
      </c>
      <c r="C67" s="106">
        <f>C27</f>
        <v>0</v>
      </c>
      <c r="D67" s="101"/>
    </row>
    <row r="68" spans="1:6" x14ac:dyDescent="0.25">
      <c r="B68" s="72" t="str">
        <f>B40</f>
        <v>KOPĒJA CENA 7.2 pozīcija kopā bez PVN, EUR:</v>
      </c>
      <c r="C68" s="106">
        <f>C40</f>
        <v>0</v>
      </c>
      <c r="D68" s="101"/>
    </row>
    <row r="69" spans="1:6" x14ac:dyDescent="0.25">
      <c r="B69" s="72" t="str">
        <f>B57</f>
        <v>KOPĒJA CENA 7.3 pozīcija kopā bez PVN, EUR:</v>
      </c>
      <c r="C69" s="106">
        <f>C57</f>
        <v>0</v>
      </c>
      <c r="D69" s="101"/>
    </row>
    <row r="70" spans="1:6" x14ac:dyDescent="0.25">
      <c r="B70" s="98" t="s">
        <v>1146</v>
      </c>
      <c r="C70" s="99">
        <f>SUM(C67:D69)</f>
        <v>0</v>
      </c>
      <c r="D70" s="100"/>
    </row>
    <row r="71" spans="1:6" x14ac:dyDescent="0.25">
      <c r="B71" s="98"/>
      <c r="C71" s="100"/>
      <c r="D71" s="100"/>
    </row>
    <row r="72" spans="1:6" x14ac:dyDescent="0.25">
      <c r="B72" s="73" t="s">
        <v>1133</v>
      </c>
      <c r="C72" s="101"/>
      <c r="D72" s="101"/>
    </row>
    <row r="73" spans="1:6" x14ac:dyDescent="0.25">
      <c r="B73" s="74" t="s">
        <v>1134</v>
      </c>
      <c r="C73" s="101"/>
      <c r="D73" s="101"/>
    </row>
    <row r="74" spans="1:6" x14ac:dyDescent="0.25">
      <c r="B74" s="75"/>
    </row>
    <row r="75" spans="1:6" x14ac:dyDescent="0.25">
      <c r="A75" s="102" t="s">
        <v>1135</v>
      </c>
      <c r="B75" s="102"/>
      <c r="C75" s="102"/>
      <c r="D75" s="102"/>
    </row>
    <row r="76" spans="1:6" x14ac:dyDescent="0.25">
      <c r="B76" s="76"/>
    </row>
    <row r="77" spans="1:6" x14ac:dyDescent="0.25">
      <c r="A77" s="103" t="s">
        <v>1136</v>
      </c>
      <c r="B77" s="103"/>
      <c r="C77" s="103"/>
      <c r="D77" s="103"/>
    </row>
    <row r="78" spans="1:6" x14ac:dyDescent="0.25">
      <c r="A78" s="104" t="s">
        <v>1137</v>
      </c>
      <c r="B78" s="104"/>
      <c r="C78" s="104"/>
      <c r="D78" s="104"/>
    </row>
    <row r="79" spans="1:6" x14ac:dyDescent="0.25">
      <c r="A79" s="105" t="s">
        <v>1138</v>
      </c>
      <c r="B79" s="105"/>
      <c r="C79" s="105"/>
      <c r="D79" s="105"/>
    </row>
  </sheetData>
  <mergeCells count="83">
    <mergeCell ref="A77:D77"/>
    <mergeCell ref="A78:D78"/>
    <mergeCell ref="A79:D79"/>
    <mergeCell ref="B70:B71"/>
    <mergeCell ref="C70:D71"/>
    <mergeCell ref="C72:D72"/>
    <mergeCell ref="C73:D73"/>
    <mergeCell ref="A75:D75"/>
    <mergeCell ref="C67:D67"/>
    <mergeCell ref="C68:D68"/>
    <mergeCell ref="C69:D69"/>
    <mergeCell ref="C65:D65"/>
    <mergeCell ref="E65:F65"/>
    <mergeCell ref="C64:D64"/>
    <mergeCell ref="E64:F64"/>
    <mergeCell ref="C55:F55"/>
    <mergeCell ref="C56:F56"/>
    <mergeCell ref="C57:F57"/>
    <mergeCell ref="C58:F58"/>
    <mergeCell ref="C59:F59"/>
    <mergeCell ref="B60:F60"/>
    <mergeCell ref="C61:D61"/>
    <mergeCell ref="E61:F61"/>
    <mergeCell ref="B62:F62"/>
    <mergeCell ref="C63:D63"/>
    <mergeCell ref="E63:F63"/>
    <mergeCell ref="C47:D47"/>
    <mergeCell ref="E47:F47"/>
    <mergeCell ref="C48:D48"/>
    <mergeCell ref="E48:F48"/>
    <mergeCell ref="C54:D54"/>
    <mergeCell ref="E54:F54"/>
    <mergeCell ref="C46:D46"/>
    <mergeCell ref="E46:F46"/>
    <mergeCell ref="C37:D37"/>
    <mergeCell ref="E37:F37"/>
    <mergeCell ref="C39:D39"/>
    <mergeCell ref="E39:F39"/>
    <mergeCell ref="C40:F40"/>
    <mergeCell ref="C41:F41"/>
    <mergeCell ref="C42:F42"/>
    <mergeCell ref="B43:F43"/>
    <mergeCell ref="C44:D44"/>
    <mergeCell ref="E44:F44"/>
    <mergeCell ref="B45:F45"/>
    <mergeCell ref="C34:D34"/>
    <mergeCell ref="E34:F34"/>
    <mergeCell ref="C35:D35"/>
    <mergeCell ref="E35:F35"/>
    <mergeCell ref="C36:D36"/>
    <mergeCell ref="E36:F36"/>
    <mergeCell ref="C33:D33"/>
    <mergeCell ref="E33:F33"/>
    <mergeCell ref="C24:D24"/>
    <mergeCell ref="E24:F24"/>
    <mergeCell ref="C25:F25"/>
    <mergeCell ref="C26:F26"/>
    <mergeCell ref="C27:F27"/>
    <mergeCell ref="C28:F28"/>
    <mergeCell ref="C29:F29"/>
    <mergeCell ref="B30:F30"/>
    <mergeCell ref="C31:D31"/>
    <mergeCell ref="E31:F31"/>
    <mergeCell ref="B32:F32"/>
    <mergeCell ref="B22:F22"/>
    <mergeCell ref="B16:F16"/>
    <mergeCell ref="B17:F17"/>
    <mergeCell ref="B18:F18"/>
    <mergeCell ref="B19:F19"/>
    <mergeCell ref="B20:F20"/>
    <mergeCell ref="B21:F21"/>
    <mergeCell ref="B15:F15"/>
    <mergeCell ref="C1:F1"/>
    <mergeCell ref="B2:F2"/>
    <mergeCell ref="C3:F3"/>
    <mergeCell ref="C5:F5"/>
    <mergeCell ref="A7:F7"/>
    <mergeCell ref="A8:F8"/>
    <mergeCell ref="A9:F9"/>
    <mergeCell ref="A11:F11"/>
    <mergeCell ref="B12:F12"/>
    <mergeCell ref="B13:F13"/>
    <mergeCell ref="B14:F14"/>
  </mergeCells>
  <pageMargins left="0.23622047244094491" right="0.2362204724409449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abSelected="1" topLeftCell="A7" workbookViewId="0">
      <selection activeCell="I7" sqref="I7"/>
    </sheetView>
  </sheetViews>
  <sheetFormatPr defaultRowHeight="15" x14ac:dyDescent="0.25"/>
  <cols>
    <col min="1" max="1" width="9.5703125" customWidth="1"/>
    <col min="2" max="2" width="47.140625" customWidth="1"/>
    <col min="3" max="3" width="11.42578125" customWidth="1"/>
    <col min="5" max="5" width="10.7109375" customWidth="1"/>
    <col min="6" max="6" width="11" customWidth="1"/>
  </cols>
  <sheetData>
    <row r="1" spans="1:8" x14ac:dyDescent="0.25">
      <c r="C1" s="136" t="s">
        <v>1439</v>
      </c>
      <c r="D1" s="136"/>
      <c r="E1" s="136"/>
      <c r="F1" s="136"/>
    </row>
    <row r="2" spans="1:8" x14ac:dyDescent="0.25">
      <c r="B2" s="143" t="s">
        <v>1235</v>
      </c>
      <c r="C2" s="143"/>
      <c r="D2" s="143"/>
      <c r="E2" s="143"/>
      <c r="F2" s="143"/>
      <c r="G2" s="22"/>
      <c r="H2" s="22"/>
    </row>
    <row r="3" spans="1:8" x14ac:dyDescent="0.25">
      <c r="C3" s="137" t="s">
        <v>1444</v>
      </c>
      <c r="D3" s="137"/>
      <c r="E3" s="137"/>
      <c r="F3" s="137"/>
    </row>
    <row r="4" spans="1:8" x14ac:dyDescent="0.25">
      <c r="B4" s="14"/>
      <c r="C4" s="92"/>
      <c r="D4" s="25"/>
      <c r="E4" s="17"/>
      <c r="F4" s="92"/>
    </row>
    <row r="5" spans="1:8" ht="36" customHeight="1" x14ac:dyDescent="0.25">
      <c r="B5" s="14"/>
      <c r="C5" s="138" t="s">
        <v>33</v>
      </c>
      <c r="D5" s="138"/>
      <c r="E5" s="138"/>
      <c r="F5" s="138"/>
    </row>
    <row r="6" spans="1:8" s="28" customFormat="1" x14ac:dyDescent="0.25">
      <c r="A6" s="14"/>
      <c r="B6" s="15"/>
      <c r="C6" s="16"/>
      <c r="D6" s="16"/>
      <c r="E6" s="16"/>
      <c r="F6" s="17"/>
    </row>
    <row r="7" spans="1:8" s="28" customFormat="1" ht="15.75" x14ac:dyDescent="0.25">
      <c r="A7" s="95" t="s">
        <v>14</v>
      </c>
      <c r="B7" s="95"/>
      <c r="C7" s="95"/>
      <c r="D7" s="95"/>
      <c r="E7" s="95"/>
      <c r="F7" s="95"/>
    </row>
    <row r="8" spans="1:8" s="28" customFormat="1" ht="15.75" x14ac:dyDescent="0.25">
      <c r="A8" s="128" t="s">
        <v>34</v>
      </c>
      <c r="B8" s="128"/>
      <c r="C8" s="128"/>
      <c r="D8" s="128"/>
      <c r="E8" s="128"/>
      <c r="F8" s="128"/>
    </row>
    <row r="9" spans="1:8" ht="15.75" x14ac:dyDescent="0.25">
      <c r="A9" s="129" t="s">
        <v>1434</v>
      </c>
      <c r="B9" s="129"/>
      <c r="C9" s="129"/>
      <c r="D9" s="129"/>
      <c r="E9" s="129"/>
      <c r="F9" s="129"/>
    </row>
    <row r="10" spans="1:8" ht="15.75" x14ac:dyDescent="0.25">
      <c r="A10" s="18"/>
      <c r="B10" s="91"/>
      <c r="C10" s="91"/>
      <c r="D10" s="91"/>
      <c r="E10" s="91"/>
      <c r="F10" s="91"/>
    </row>
    <row r="11" spans="1:8" ht="15" customHeight="1" x14ac:dyDescent="0.25">
      <c r="A11" s="130" t="s">
        <v>1236</v>
      </c>
      <c r="B11" s="130"/>
      <c r="C11" s="130"/>
      <c r="D11" s="130"/>
      <c r="E11" s="130"/>
      <c r="F11" s="130"/>
    </row>
    <row r="12" spans="1:8" x14ac:dyDescent="0.25">
      <c r="A12" s="20" t="s">
        <v>15</v>
      </c>
      <c r="B12" s="131" t="s">
        <v>16</v>
      </c>
      <c r="C12" s="131"/>
      <c r="D12" s="131"/>
      <c r="E12" s="131"/>
      <c r="F12" s="131"/>
    </row>
    <row r="13" spans="1:8" ht="28.5" customHeight="1" x14ac:dyDescent="0.25">
      <c r="A13" s="20" t="s">
        <v>17</v>
      </c>
      <c r="B13" s="131" t="s">
        <v>1435</v>
      </c>
      <c r="C13" s="131"/>
      <c r="D13" s="131"/>
      <c r="E13" s="131"/>
      <c r="F13" s="131"/>
    </row>
    <row r="14" spans="1:8" ht="43.5" customHeight="1" x14ac:dyDescent="0.25">
      <c r="A14" s="20" t="s">
        <v>18</v>
      </c>
      <c r="B14" s="131" t="s">
        <v>1436</v>
      </c>
      <c r="C14" s="131"/>
      <c r="D14" s="131"/>
      <c r="E14" s="131"/>
      <c r="F14" s="131"/>
    </row>
    <row r="15" spans="1:8" x14ac:dyDescent="0.25">
      <c r="A15" s="20" t="s">
        <v>19</v>
      </c>
      <c r="B15" s="139" t="s">
        <v>20</v>
      </c>
      <c r="C15" s="140"/>
      <c r="D15" s="140"/>
      <c r="E15" s="140"/>
      <c r="F15" s="140"/>
    </row>
    <row r="16" spans="1:8" ht="41.25" customHeight="1" x14ac:dyDescent="0.25">
      <c r="A16" s="20" t="s">
        <v>21</v>
      </c>
      <c r="B16" s="131" t="s">
        <v>22</v>
      </c>
      <c r="C16" s="131"/>
      <c r="D16" s="131"/>
      <c r="E16" s="131"/>
      <c r="F16" s="131"/>
    </row>
    <row r="17" spans="1:6" x14ac:dyDescent="0.25">
      <c r="A17" s="20" t="s">
        <v>23</v>
      </c>
      <c r="B17" s="131" t="s">
        <v>24</v>
      </c>
      <c r="C17" s="131"/>
      <c r="D17" s="131"/>
      <c r="E17" s="131"/>
      <c r="F17" s="131"/>
    </row>
    <row r="18" spans="1:6" x14ac:dyDescent="0.25">
      <c r="A18" s="20" t="s">
        <v>25</v>
      </c>
      <c r="B18" s="131" t="s">
        <v>26</v>
      </c>
      <c r="C18" s="131"/>
      <c r="D18" s="131"/>
      <c r="E18" s="131"/>
      <c r="F18" s="131"/>
    </row>
    <row r="19" spans="1:6" x14ac:dyDescent="0.25">
      <c r="A19" s="20" t="s">
        <v>27</v>
      </c>
      <c r="B19" s="131" t="s">
        <v>32</v>
      </c>
      <c r="C19" s="131"/>
      <c r="D19" s="131"/>
      <c r="E19" s="131"/>
      <c r="F19" s="131"/>
    </row>
    <row r="20" spans="1:6" ht="44.25" customHeight="1" x14ac:dyDescent="0.25">
      <c r="A20" s="20" t="s">
        <v>28</v>
      </c>
      <c r="B20" s="131" t="s">
        <v>29</v>
      </c>
      <c r="C20" s="131"/>
      <c r="D20" s="131"/>
      <c r="E20" s="131"/>
      <c r="F20" s="131"/>
    </row>
    <row r="21" spans="1:6" ht="16.5" customHeight="1" x14ac:dyDescent="0.25">
      <c r="A21" s="20" t="s">
        <v>30</v>
      </c>
      <c r="B21" s="131" t="s">
        <v>1210</v>
      </c>
      <c r="C21" s="131"/>
      <c r="D21" s="131"/>
      <c r="E21" s="131"/>
      <c r="F21" s="131"/>
    </row>
    <row r="22" spans="1:6" ht="15" customHeight="1" x14ac:dyDescent="0.25">
      <c r="A22" s="20" t="s">
        <v>31</v>
      </c>
      <c r="B22" s="131" t="s">
        <v>1437</v>
      </c>
      <c r="C22" s="131"/>
      <c r="D22" s="131"/>
      <c r="E22" s="131"/>
      <c r="F22" s="131"/>
    </row>
    <row r="24" spans="1:6" ht="30.75" customHeight="1" x14ac:dyDescent="0.25">
      <c r="A24" s="2" t="s">
        <v>1370</v>
      </c>
      <c r="B24" s="63" t="s">
        <v>261</v>
      </c>
      <c r="C24" s="115" t="s">
        <v>4</v>
      </c>
      <c r="D24" s="116"/>
      <c r="E24" s="115" t="s">
        <v>5</v>
      </c>
      <c r="F24" s="116"/>
    </row>
    <row r="25" spans="1:6" x14ac:dyDescent="0.25">
      <c r="A25" s="6"/>
      <c r="B25" s="7" t="str">
        <f>CONCATENATE("KOPĒJA CENA ",A24," pozīcija kopā bez PVN, EUR:")</f>
        <v>KOPĒJA CENA 8.1 pozīcija kopā bez PVN, EUR:</v>
      </c>
      <c r="C25" s="123">
        <f>SUM(C35*D35,C36*D36)</f>
        <v>0</v>
      </c>
      <c r="D25" s="124"/>
      <c r="E25" s="124"/>
      <c r="F25" s="125"/>
    </row>
    <row r="26" spans="1:6" x14ac:dyDescent="0.25">
      <c r="A26" s="4"/>
      <c r="B26" s="5" t="s">
        <v>7</v>
      </c>
      <c r="C26" s="112"/>
      <c r="D26" s="113"/>
      <c r="E26" s="113"/>
      <c r="F26" s="114"/>
    </row>
    <row r="27" spans="1:6" x14ac:dyDescent="0.25">
      <c r="A27" s="4"/>
      <c r="B27" s="5" t="s">
        <v>8</v>
      </c>
      <c r="C27" s="112"/>
      <c r="D27" s="113"/>
      <c r="E27" s="113"/>
      <c r="F27" s="114"/>
    </row>
    <row r="28" spans="1:6" x14ac:dyDescent="0.25">
      <c r="A28" s="8" t="s">
        <v>1371</v>
      </c>
      <c r="B28" s="117" t="s">
        <v>10</v>
      </c>
      <c r="C28" s="118"/>
      <c r="D28" s="118"/>
      <c r="E28" s="118"/>
      <c r="F28" s="119"/>
    </row>
    <row r="29" spans="1:6" x14ac:dyDescent="0.25">
      <c r="A29" s="9" t="s">
        <v>1372</v>
      </c>
      <c r="B29" s="34" t="s">
        <v>262</v>
      </c>
      <c r="C29" s="110"/>
      <c r="D29" s="111"/>
      <c r="E29" s="110"/>
      <c r="F29" s="111"/>
    </row>
    <row r="30" spans="1:6" x14ac:dyDescent="0.25">
      <c r="A30" s="10" t="s">
        <v>1373</v>
      </c>
      <c r="B30" s="120" t="s">
        <v>13</v>
      </c>
      <c r="C30" s="121"/>
      <c r="D30" s="121"/>
      <c r="E30" s="121"/>
      <c r="F30" s="122"/>
    </row>
    <row r="31" spans="1:6" x14ac:dyDescent="0.25">
      <c r="A31" s="9" t="s">
        <v>1374</v>
      </c>
      <c r="B31" s="43" t="s">
        <v>263</v>
      </c>
      <c r="C31" s="110"/>
      <c r="D31" s="111"/>
      <c r="E31" s="110"/>
      <c r="F31" s="111"/>
    </row>
    <row r="32" spans="1:6" x14ac:dyDescent="0.25">
      <c r="A32" s="9" t="s">
        <v>1375</v>
      </c>
      <c r="B32" s="34" t="s">
        <v>264</v>
      </c>
      <c r="C32" s="110"/>
      <c r="D32" s="111"/>
      <c r="E32" s="110"/>
      <c r="F32" s="111"/>
    </row>
    <row r="33" spans="1:6" ht="18" customHeight="1" x14ac:dyDescent="0.25">
      <c r="A33" s="9" t="s">
        <v>1376</v>
      </c>
      <c r="B33" s="43" t="s">
        <v>1122</v>
      </c>
      <c r="C33" s="110"/>
      <c r="D33" s="111"/>
      <c r="E33" s="110"/>
      <c r="F33" s="111"/>
    </row>
    <row r="34" spans="1:6" ht="36" customHeight="1" x14ac:dyDescent="0.25">
      <c r="A34" s="10" t="s">
        <v>1377</v>
      </c>
      <c r="B34" s="29" t="s">
        <v>42</v>
      </c>
      <c r="C34" s="30" t="s">
        <v>43</v>
      </c>
      <c r="D34" s="30" t="s">
        <v>44</v>
      </c>
      <c r="E34" s="30" t="s">
        <v>4</v>
      </c>
      <c r="F34" s="30" t="s">
        <v>45</v>
      </c>
    </row>
    <row r="35" spans="1:6" ht="25.5" x14ac:dyDescent="0.25">
      <c r="A35" s="9" t="s">
        <v>1378</v>
      </c>
      <c r="B35" s="34" t="s">
        <v>1334</v>
      </c>
      <c r="C35" s="31">
        <v>1</v>
      </c>
      <c r="D35" s="31"/>
      <c r="E35" s="31"/>
      <c r="F35" s="32"/>
    </row>
    <row r="36" spans="1:6" ht="25.5" x14ac:dyDescent="0.25">
      <c r="A36" s="9" t="s">
        <v>1379</v>
      </c>
      <c r="B36" s="34" t="s">
        <v>1335</v>
      </c>
      <c r="C36" s="31">
        <v>1</v>
      </c>
      <c r="D36" s="31"/>
      <c r="E36" s="31"/>
      <c r="F36" s="32"/>
    </row>
    <row r="37" spans="1:6" s="28" customFormat="1" x14ac:dyDescent="0.25">
      <c r="A37"/>
      <c r="B37"/>
      <c r="C37"/>
      <c r="D37"/>
      <c r="E37"/>
      <c r="F37"/>
    </row>
    <row r="38" spans="1:6" s="28" customFormat="1" ht="31.5" customHeight="1" x14ac:dyDescent="0.2">
      <c r="A38" s="2" t="s">
        <v>1380</v>
      </c>
      <c r="B38" s="63" t="s">
        <v>279</v>
      </c>
      <c r="C38" s="115" t="s">
        <v>4</v>
      </c>
      <c r="D38" s="116"/>
      <c r="E38" s="115" t="s">
        <v>5</v>
      </c>
      <c r="F38" s="116"/>
    </row>
    <row r="39" spans="1:6" x14ac:dyDescent="0.25">
      <c r="A39" s="6"/>
      <c r="B39" s="7" t="str">
        <f>CONCATENATE("KOPĒJA CENA ",A38," pozīcija kopā bez PVN, EUR:")</f>
        <v>KOPĒJA CENA 8.2 pozīcija kopā bez PVN, EUR:</v>
      </c>
      <c r="C39" s="123">
        <f>SUM(C49*D49,C50*D50,C51*D51,C52*D52)</f>
        <v>0</v>
      </c>
      <c r="D39" s="124"/>
      <c r="E39" s="124"/>
      <c r="F39" s="125"/>
    </row>
    <row r="40" spans="1:6" x14ac:dyDescent="0.25">
      <c r="A40" s="4"/>
      <c r="B40" s="5" t="s">
        <v>7</v>
      </c>
      <c r="C40" s="112"/>
      <c r="D40" s="113"/>
      <c r="E40" s="113"/>
      <c r="F40" s="114"/>
    </row>
    <row r="41" spans="1:6" x14ac:dyDescent="0.25">
      <c r="A41" s="4"/>
      <c r="B41" s="5" t="s">
        <v>8</v>
      </c>
      <c r="C41" s="112"/>
      <c r="D41" s="113"/>
      <c r="E41" s="113"/>
      <c r="F41" s="114"/>
    </row>
    <row r="42" spans="1:6" x14ac:dyDescent="0.25">
      <c r="A42" s="8" t="s">
        <v>1381</v>
      </c>
      <c r="B42" s="117" t="s">
        <v>10</v>
      </c>
      <c r="C42" s="118"/>
      <c r="D42" s="118"/>
      <c r="E42" s="118"/>
      <c r="F42" s="119"/>
    </row>
    <row r="43" spans="1:6" x14ac:dyDescent="0.25">
      <c r="A43" s="9" t="s">
        <v>1382</v>
      </c>
      <c r="B43" s="34" t="s">
        <v>262</v>
      </c>
      <c r="C43" s="110"/>
      <c r="D43" s="111"/>
      <c r="E43" s="110"/>
      <c r="F43" s="111"/>
    </row>
    <row r="44" spans="1:6" x14ac:dyDescent="0.25">
      <c r="A44" s="10" t="s">
        <v>1383</v>
      </c>
      <c r="B44" s="120" t="s">
        <v>13</v>
      </c>
      <c r="C44" s="121"/>
      <c r="D44" s="121"/>
      <c r="E44" s="121"/>
      <c r="F44" s="122"/>
    </row>
    <row r="45" spans="1:6" ht="25.5" x14ac:dyDescent="0.25">
      <c r="A45" s="9" t="s">
        <v>1384</v>
      </c>
      <c r="B45" s="43" t="s">
        <v>1123</v>
      </c>
      <c r="C45" s="110"/>
      <c r="D45" s="111"/>
      <c r="E45" s="110"/>
      <c r="F45" s="111"/>
    </row>
    <row r="46" spans="1:6" x14ac:dyDescent="0.25">
      <c r="A46" s="9" t="s">
        <v>1385</v>
      </c>
      <c r="B46" s="34" t="s">
        <v>174</v>
      </c>
      <c r="C46" s="110"/>
      <c r="D46" s="111"/>
      <c r="E46" s="110"/>
      <c r="F46" s="111"/>
    </row>
    <row r="47" spans="1:6" x14ac:dyDescent="0.25">
      <c r="A47" s="9" t="s">
        <v>1386</v>
      </c>
      <c r="B47" s="34" t="s">
        <v>280</v>
      </c>
      <c r="C47" s="110"/>
      <c r="D47" s="111"/>
      <c r="E47" s="110"/>
      <c r="F47" s="111"/>
    </row>
    <row r="48" spans="1:6" ht="54" x14ac:dyDescent="0.25">
      <c r="A48" s="10" t="s">
        <v>1387</v>
      </c>
      <c r="B48" s="29" t="s">
        <v>42</v>
      </c>
      <c r="C48" s="30" t="s">
        <v>43</v>
      </c>
      <c r="D48" s="30" t="s">
        <v>44</v>
      </c>
      <c r="E48" s="30" t="s">
        <v>4</v>
      </c>
      <c r="F48" s="30" t="s">
        <v>45</v>
      </c>
    </row>
    <row r="49" spans="1:6" x14ac:dyDescent="0.25">
      <c r="A49" s="9" t="s">
        <v>1388</v>
      </c>
      <c r="B49" s="34" t="s">
        <v>281</v>
      </c>
      <c r="C49" s="31">
        <v>1</v>
      </c>
      <c r="D49" s="31"/>
      <c r="E49" s="31"/>
      <c r="F49" s="32"/>
    </row>
    <row r="50" spans="1:6" x14ac:dyDescent="0.25">
      <c r="A50" s="9" t="s">
        <v>1389</v>
      </c>
      <c r="B50" s="34" t="s">
        <v>282</v>
      </c>
      <c r="C50" s="31">
        <v>1</v>
      </c>
      <c r="D50" s="31"/>
      <c r="E50" s="31"/>
      <c r="F50" s="32"/>
    </row>
    <row r="51" spans="1:6" x14ac:dyDescent="0.25">
      <c r="A51" s="9" t="s">
        <v>1390</v>
      </c>
      <c r="B51" s="34" t="s">
        <v>283</v>
      </c>
      <c r="C51" s="31">
        <v>1</v>
      </c>
      <c r="D51" s="31"/>
      <c r="E51" s="31"/>
      <c r="F51" s="32"/>
    </row>
    <row r="52" spans="1:6" x14ac:dyDescent="0.25">
      <c r="A52" s="9" t="s">
        <v>1391</v>
      </c>
      <c r="B52" s="34" t="s">
        <v>284</v>
      </c>
      <c r="C52" s="31">
        <v>1</v>
      </c>
      <c r="D52" s="31"/>
      <c r="E52" s="31"/>
      <c r="F52" s="32"/>
    </row>
    <row r="54" spans="1:6" ht="34.5" customHeight="1" x14ac:dyDescent="0.25">
      <c r="A54" s="2" t="s">
        <v>1392</v>
      </c>
      <c r="B54" s="63" t="s">
        <v>286</v>
      </c>
      <c r="C54" s="115" t="s">
        <v>4</v>
      </c>
      <c r="D54" s="116"/>
      <c r="E54" s="115" t="s">
        <v>5</v>
      </c>
      <c r="F54" s="116"/>
    </row>
    <row r="55" spans="1:6" x14ac:dyDescent="0.25">
      <c r="A55" s="6"/>
      <c r="B55" s="7" t="str">
        <f>CONCATENATE("KOPĒJA CENA ",A54," pozīcija kopā bez PVN, EUR:")</f>
        <v>KOPĒJA CENA 8.3 pozīcija kopā bez PVN, EUR:</v>
      </c>
      <c r="C55" s="123">
        <f>SUM(C75*D75,C76*D76)</f>
        <v>0</v>
      </c>
      <c r="D55" s="124"/>
      <c r="E55" s="124"/>
      <c r="F55" s="125"/>
    </row>
    <row r="56" spans="1:6" x14ac:dyDescent="0.25">
      <c r="A56" s="4"/>
      <c r="B56" s="5" t="s">
        <v>7</v>
      </c>
      <c r="C56" s="112"/>
      <c r="D56" s="113"/>
      <c r="E56" s="113"/>
      <c r="F56" s="114"/>
    </row>
    <row r="57" spans="1:6" x14ac:dyDescent="0.25">
      <c r="A57" s="4"/>
      <c r="B57" s="5" t="s">
        <v>8</v>
      </c>
      <c r="C57" s="112"/>
      <c r="D57" s="113"/>
      <c r="E57" s="113"/>
      <c r="F57" s="114"/>
    </row>
    <row r="58" spans="1:6" x14ac:dyDescent="0.25">
      <c r="A58" s="8" t="s">
        <v>1393</v>
      </c>
      <c r="B58" s="117" t="s">
        <v>10</v>
      </c>
      <c r="C58" s="118"/>
      <c r="D58" s="118"/>
      <c r="E58" s="118"/>
      <c r="F58" s="119"/>
    </row>
    <row r="59" spans="1:6" x14ac:dyDescent="0.25">
      <c r="A59" s="9" t="s">
        <v>1394</v>
      </c>
      <c r="B59" s="34" t="s">
        <v>262</v>
      </c>
      <c r="C59" s="110"/>
      <c r="D59" s="111"/>
      <c r="E59" s="110"/>
      <c r="F59" s="111"/>
    </row>
    <row r="60" spans="1:6" x14ac:dyDescent="0.25">
      <c r="A60" s="10" t="s">
        <v>1395</v>
      </c>
      <c r="B60" s="120" t="s">
        <v>13</v>
      </c>
      <c r="C60" s="121"/>
      <c r="D60" s="121"/>
      <c r="E60" s="121"/>
      <c r="F60" s="122"/>
    </row>
    <row r="61" spans="1:6" x14ac:dyDescent="0.25">
      <c r="A61" s="9" t="s">
        <v>1396</v>
      </c>
      <c r="B61" s="34" t="s">
        <v>287</v>
      </c>
      <c r="C61" s="110"/>
      <c r="D61" s="111"/>
      <c r="E61" s="110"/>
      <c r="F61" s="111"/>
    </row>
    <row r="62" spans="1:6" ht="25.5" x14ac:dyDescent="0.25">
      <c r="A62" s="9" t="s">
        <v>1397</v>
      </c>
      <c r="B62" s="34" t="s">
        <v>1336</v>
      </c>
      <c r="C62" s="110"/>
      <c r="D62" s="111"/>
      <c r="E62" s="110"/>
      <c r="F62" s="111"/>
    </row>
    <row r="63" spans="1:6" x14ac:dyDescent="0.25">
      <c r="A63" s="9" t="s">
        <v>1398</v>
      </c>
      <c r="B63" s="34" t="s">
        <v>1337</v>
      </c>
      <c r="C63" s="110"/>
      <c r="D63" s="111"/>
      <c r="E63" s="110"/>
      <c r="F63" s="111"/>
    </row>
    <row r="64" spans="1:6" x14ac:dyDescent="0.25">
      <c r="A64" s="9" t="s">
        <v>1399</v>
      </c>
      <c r="B64" s="38" t="s">
        <v>1348</v>
      </c>
      <c r="C64" s="110"/>
      <c r="D64" s="111"/>
      <c r="E64" s="110"/>
      <c r="F64" s="111"/>
    </row>
    <row r="65" spans="1:6" ht="25.5" x14ac:dyDescent="0.25">
      <c r="A65" s="9" t="s">
        <v>1400</v>
      </c>
      <c r="B65" s="34" t="s">
        <v>1338</v>
      </c>
      <c r="C65" s="110"/>
      <c r="D65" s="111"/>
      <c r="E65" s="110"/>
      <c r="F65" s="111"/>
    </row>
    <row r="66" spans="1:6" ht="38.25" x14ac:dyDescent="0.25">
      <c r="A66" s="9" t="s">
        <v>1401</v>
      </c>
      <c r="B66" s="34" t="s">
        <v>1339</v>
      </c>
      <c r="C66" s="110"/>
      <c r="D66" s="111"/>
      <c r="E66" s="110"/>
      <c r="F66" s="111"/>
    </row>
    <row r="67" spans="1:6" ht="25.5" x14ac:dyDescent="0.25">
      <c r="A67" s="9" t="s">
        <v>1402</v>
      </c>
      <c r="B67" s="34" t="s">
        <v>1340</v>
      </c>
      <c r="C67" s="110"/>
      <c r="D67" s="111"/>
      <c r="E67" s="110"/>
      <c r="F67" s="111"/>
    </row>
    <row r="68" spans="1:6" ht="25.5" x14ac:dyDescent="0.25">
      <c r="A68" s="9" t="s">
        <v>1403</v>
      </c>
      <c r="B68" s="34" t="s">
        <v>1341</v>
      </c>
      <c r="C68" s="110"/>
      <c r="D68" s="111"/>
      <c r="E68" s="110"/>
      <c r="F68" s="111"/>
    </row>
    <row r="69" spans="1:6" x14ac:dyDescent="0.25">
      <c r="A69" s="9" t="s">
        <v>1404</v>
      </c>
      <c r="B69" s="34" t="s">
        <v>1342</v>
      </c>
      <c r="C69" s="110"/>
      <c r="D69" s="111"/>
      <c r="E69" s="110"/>
      <c r="F69" s="111"/>
    </row>
    <row r="70" spans="1:6" ht="25.5" x14ac:dyDescent="0.25">
      <c r="A70" s="9" t="s">
        <v>1405</v>
      </c>
      <c r="B70" s="34" t="s">
        <v>1343</v>
      </c>
      <c r="C70" s="110"/>
      <c r="D70" s="111"/>
      <c r="E70" s="110"/>
      <c r="F70" s="111"/>
    </row>
    <row r="71" spans="1:6" x14ac:dyDescent="0.25">
      <c r="A71" s="9" t="s">
        <v>1406</v>
      </c>
      <c r="B71" s="34" t="s">
        <v>1344</v>
      </c>
      <c r="C71" s="110"/>
      <c r="D71" s="111"/>
      <c r="E71" s="110"/>
      <c r="F71" s="111"/>
    </row>
    <row r="72" spans="1:6" x14ac:dyDescent="0.25">
      <c r="A72" s="9" t="s">
        <v>1407</v>
      </c>
      <c r="B72" s="34" t="s">
        <v>1353</v>
      </c>
      <c r="C72" s="110"/>
      <c r="D72" s="111"/>
      <c r="E72" s="110"/>
      <c r="F72" s="111"/>
    </row>
    <row r="73" spans="1:6" ht="25.5" x14ac:dyDescent="0.25">
      <c r="A73" s="9" t="s">
        <v>1408</v>
      </c>
      <c r="B73" s="34" t="s">
        <v>1345</v>
      </c>
      <c r="C73" s="110"/>
      <c r="D73" s="111"/>
      <c r="E73" s="110"/>
      <c r="F73" s="111"/>
    </row>
    <row r="74" spans="1:6" ht="54" x14ac:dyDescent="0.25">
      <c r="A74" s="10" t="s">
        <v>1409</v>
      </c>
      <c r="B74" s="29" t="s">
        <v>42</v>
      </c>
      <c r="C74" s="30" t="s">
        <v>43</v>
      </c>
      <c r="D74" s="30" t="s">
        <v>44</v>
      </c>
      <c r="E74" s="30" t="s">
        <v>4</v>
      </c>
      <c r="F74" s="30" t="s">
        <v>45</v>
      </c>
    </row>
    <row r="75" spans="1:6" ht="38.25" x14ac:dyDescent="0.25">
      <c r="A75" s="9" t="s">
        <v>1410</v>
      </c>
      <c r="B75" s="34" t="s">
        <v>1346</v>
      </c>
      <c r="C75" s="31">
        <v>1</v>
      </c>
      <c r="D75" s="31"/>
      <c r="E75" s="31"/>
      <c r="F75" s="32"/>
    </row>
    <row r="76" spans="1:6" ht="51" x14ac:dyDescent="0.25">
      <c r="A76" s="9" t="s">
        <v>1411</v>
      </c>
      <c r="B76" s="34" t="s">
        <v>1347</v>
      </c>
      <c r="C76" s="31">
        <v>1</v>
      </c>
      <c r="D76" s="31"/>
      <c r="E76" s="31"/>
      <c r="F76" s="32"/>
    </row>
    <row r="78" spans="1:6" ht="34.5" customHeight="1" x14ac:dyDescent="0.25">
      <c r="A78" s="2" t="s">
        <v>1412</v>
      </c>
      <c r="B78" s="63" t="s">
        <v>286</v>
      </c>
      <c r="C78" s="115" t="s">
        <v>4</v>
      </c>
      <c r="D78" s="116"/>
      <c r="E78" s="115" t="s">
        <v>5</v>
      </c>
      <c r="F78" s="116"/>
    </row>
    <row r="79" spans="1:6" x14ac:dyDescent="0.25">
      <c r="A79" s="4"/>
      <c r="B79" s="5" t="s">
        <v>71</v>
      </c>
      <c r="C79" s="112">
        <v>2</v>
      </c>
      <c r="D79" s="113"/>
      <c r="E79" s="113"/>
      <c r="F79" s="114"/>
    </row>
    <row r="80" spans="1:6" x14ac:dyDescent="0.25">
      <c r="A80" s="4"/>
      <c r="B80" s="5" t="s">
        <v>6</v>
      </c>
      <c r="C80" s="107"/>
      <c r="D80" s="108"/>
      <c r="E80" s="108"/>
      <c r="F80" s="109"/>
    </row>
    <row r="81" spans="1:6" x14ac:dyDescent="0.25">
      <c r="A81" s="6"/>
      <c r="B81" s="7" t="str">
        <f>CONCATENATE("KOPĒJA CENA ",A78," pozīcija kopā bez PVN, EUR:")</f>
        <v>KOPĒJA CENA 8.4 pozīcija kopā bez PVN, EUR:</v>
      </c>
      <c r="C81" s="123">
        <f>C79*C80</f>
        <v>0</v>
      </c>
      <c r="D81" s="124"/>
      <c r="E81" s="124"/>
      <c r="F81" s="125"/>
    </row>
    <row r="82" spans="1:6" x14ac:dyDescent="0.25">
      <c r="A82" s="4"/>
      <c r="B82" s="5" t="s">
        <v>7</v>
      </c>
      <c r="C82" s="112"/>
      <c r="D82" s="113"/>
      <c r="E82" s="113"/>
      <c r="F82" s="114"/>
    </row>
    <row r="83" spans="1:6" x14ac:dyDescent="0.25">
      <c r="A83" s="4"/>
      <c r="B83" s="5" t="s">
        <v>8</v>
      </c>
      <c r="C83" s="112"/>
      <c r="D83" s="113"/>
      <c r="E83" s="113"/>
      <c r="F83" s="114"/>
    </row>
    <row r="84" spans="1:6" x14ac:dyDescent="0.25">
      <c r="A84" s="8" t="s">
        <v>1413</v>
      </c>
      <c r="B84" s="117" t="s">
        <v>10</v>
      </c>
      <c r="C84" s="118"/>
      <c r="D84" s="118"/>
      <c r="E84" s="118"/>
      <c r="F84" s="119"/>
    </row>
    <row r="85" spans="1:6" x14ac:dyDescent="0.25">
      <c r="A85" s="9" t="s">
        <v>1414</v>
      </c>
      <c r="B85" s="34" t="s">
        <v>262</v>
      </c>
      <c r="C85" s="110"/>
      <c r="D85" s="111"/>
      <c r="E85" s="110"/>
      <c r="F85" s="111"/>
    </row>
    <row r="86" spans="1:6" x14ac:dyDescent="0.25">
      <c r="A86" s="10" t="s">
        <v>1415</v>
      </c>
      <c r="B86" s="120" t="s">
        <v>13</v>
      </c>
      <c r="C86" s="121"/>
      <c r="D86" s="121"/>
      <c r="E86" s="121"/>
      <c r="F86" s="122"/>
    </row>
    <row r="87" spans="1:6" x14ac:dyDescent="0.25">
      <c r="A87" s="9" t="s">
        <v>1416</v>
      </c>
      <c r="B87" s="34" t="s">
        <v>287</v>
      </c>
      <c r="C87" s="110"/>
      <c r="D87" s="111"/>
      <c r="E87" s="110"/>
      <c r="F87" s="111"/>
    </row>
    <row r="88" spans="1:6" ht="25.5" x14ac:dyDescent="0.25">
      <c r="A88" s="9" t="s">
        <v>1417</v>
      </c>
      <c r="B88" s="34" t="s">
        <v>1336</v>
      </c>
      <c r="C88" s="110"/>
      <c r="D88" s="111"/>
      <c r="E88" s="110"/>
      <c r="F88" s="111"/>
    </row>
    <row r="89" spans="1:6" x14ac:dyDescent="0.25">
      <c r="A89" s="9" t="s">
        <v>1418</v>
      </c>
      <c r="B89" s="34" t="s">
        <v>1337</v>
      </c>
      <c r="C89" s="110"/>
      <c r="D89" s="111"/>
      <c r="E89" s="110"/>
      <c r="F89" s="111"/>
    </row>
    <row r="90" spans="1:6" ht="38.25" x14ac:dyDescent="0.25">
      <c r="A90" s="9" t="s">
        <v>1419</v>
      </c>
      <c r="B90" s="38" t="s">
        <v>1354</v>
      </c>
      <c r="C90" s="110"/>
      <c r="D90" s="111"/>
      <c r="E90" s="110"/>
      <c r="F90" s="111"/>
    </row>
    <row r="91" spans="1:6" ht="25.5" x14ac:dyDescent="0.25">
      <c r="A91" s="9" t="s">
        <v>1420</v>
      </c>
      <c r="B91" s="34" t="s">
        <v>1338</v>
      </c>
      <c r="C91" s="110"/>
      <c r="D91" s="111"/>
      <c r="E91" s="110"/>
      <c r="F91" s="111"/>
    </row>
    <row r="92" spans="1:6" ht="38.25" x14ac:dyDescent="0.25">
      <c r="A92" s="9" t="s">
        <v>1421</v>
      </c>
      <c r="B92" s="34" t="s">
        <v>1339</v>
      </c>
      <c r="C92" s="110"/>
      <c r="D92" s="111"/>
      <c r="E92" s="110"/>
      <c r="F92" s="111"/>
    </row>
    <row r="93" spans="1:6" ht="25.5" x14ac:dyDescent="0.25">
      <c r="A93" s="9" t="s">
        <v>1422</v>
      </c>
      <c r="B93" s="34" t="s">
        <v>1340</v>
      </c>
      <c r="C93" s="110"/>
      <c r="D93" s="111"/>
      <c r="E93" s="110"/>
      <c r="F93" s="111"/>
    </row>
    <row r="94" spans="1:6" ht="25.5" x14ac:dyDescent="0.25">
      <c r="A94" s="9" t="s">
        <v>1423</v>
      </c>
      <c r="B94" s="34" t="s">
        <v>1341</v>
      </c>
      <c r="C94" s="110"/>
      <c r="D94" s="111"/>
      <c r="E94" s="110"/>
      <c r="F94" s="111"/>
    </row>
    <row r="95" spans="1:6" x14ac:dyDescent="0.25">
      <c r="A95" s="9" t="s">
        <v>1424</v>
      </c>
      <c r="B95" s="34" t="s">
        <v>1342</v>
      </c>
      <c r="C95" s="110"/>
      <c r="D95" s="111"/>
      <c r="E95" s="110"/>
      <c r="F95" s="111"/>
    </row>
    <row r="96" spans="1:6" ht="25.5" x14ac:dyDescent="0.25">
      <c r="A96" s="9" t="s">
        <v>1425</v>
      </c>
      <c r="B96" s="34" t="s">
        <v>1343</v>
      </c>
      <c r="C96" s="110"/>
      <c r="D96" s="111"/>
      <c r="E96" s="110"/>
      <c r="F96" s="111"/>
    </row>
    <row r="97" spans="1:6" x14ac:dyDescent="0.25">
      <c r="A97" s="9" t="s">
        <v>1426</v>
      </c>
      <c r="B97" s="34" t="s">
        <v>1344</v>
      </c>
      <c r="C97" s="110"/>
      <c r="D97" s="111"/>
      <c r="E97" s="110"/>
      <c r="F97" s="111"/>
    </row>
    <row r="98" spans="1:6" x14ac:dyDescent="0.25">
      <c r="A98" s="9" t="s">
        <v>1427</v>
      </c>
      <c r="B98" s="34" t="s">
        <v>1361</v>
      </c>
      <c r="C98" s="110"/>
      <c r="D98" s="111"/>
      <c r="E98" s="110"/>
      <c r="F98" s="111"/>
    </row>
    <row r="99" spans="1:6" ht="38.25" x14ac:dyDescent="0.25">
      <c r="A99" s="9" t="s">
        <v>1428</v>
      </c>
      <c r="B99" s="34" t="s">
        <v>1355</v>
      </c>
      <c r="C99" s="110"/>
      <c r="D99" s="111"/>
      <c r="E99" s="110"/>
      <c r="F99" s="111"/>
    </row>
    <row r="100" spans="1:6" ht="25.5" x14ac:dyDescent="0.25">
      <c r="A100" s="9" t="s">
        <v>1429</v>
      </c>
      <c r="B100" s="34" t="s">
        <v>1356</v>
      </c>
      <c r="C100" s="110"/>
      <c r="D100" s="111"/>
      <c r="E100" s="110"/>
      <c r="F100" s="111"/>
    </row>
    <row r="101" spans="1:6" ht="76.5" x14ac:dyDescent="0.25">
      <c r="A101" s="9" t="s">
        <v>1430</v>
      </c>
      <c r="B101" s="34" t="s">
        <v>1357</v>
      </c>
      <c r="C101" s="110"/>
      <c r="D101" s="111"/>
      <c r="E101" s="110"/>
      <c r="F101" s="111"/>
    </row>
    <row r="102" spans="1:6" ht="63.75" x14ac:dyDescent="0.25">
      <c r="A102" s="9" t="s">
        <v>1431</v>
      </c>
      <c r="B102" s="34" t="s">
        <v>1358</v>
      </c>
      <c r="C102" s="110"/>
      <c r="D102" s="111"/>
      <c r="E102" s="110"/>
      <c r="F102" s="111"/>
    </row>
    <row r="103" spans="1:6" ht="63.75" x14ac:dyDescent="0.25">
      <c r="A103" s="9" t="s">
        <v>1432</v>
      </c>
      <c r="B103" s="34" t="s">
        <v>1359</v>
      </c>
      <c r="C103" s="110"/>
      <c r="D103" s="111"/>
      <c r="E103" s="110"/>
      <c r="F103" s="111"/>
    </row>
    <row r="104" spans="1:6" ht="25.5" x14ac:dyDescent="0.25">
      <c r="A104" s="9" t="s">
        <v>1433</v>
      </c>
      <c r="B104" s="34" t="s">
        <v>1360</v>
      </c>
      <c r="C104" s="110"/>
      <c r="D104" s="111"/>
      <c r="E104" s="110"/>
      <c r="F104" s="111"/>
    </row>
    <row r="106" spans="1:6" x14ac:dyDescent="0.25">
      <c r="B106" s="72" t="str">
        <f>B25</f>
        <v>KOPĒJA CENA 8.1 pozīcija kopā bez PVN, EUR:</v>
      </c>
      <c r="C106" s="106">
        <f>C25</f>
        <v>0</v>
      </c>
      <c r="D106" s="101"/>
    </row>
    <row r="107" spans="1:6" x14ac:dyDescent="0.25">
      <c r="B107" s="72" t="str">
        <f>B39</f>
        <v>KOPĒJA CENA 8.2 pozīcija kopā bez PVN, EUR:</v>
      </c>
      <c r="C107" s="106">
        <f>C39</f>
        <v>0</v>
      </c>
      <c r="D107" s="101"/>
    </row>
    <row r="108" spans="1:6" x14ac:dyDescent="0.25">
      <c r="B108" s="72" t="str">
        <f>B55</f>
        <v>KOPĒJA CENA 8.3 pozīcija kopā bez PVN, EUR:</v>
      </c>
      <c r="C108" s="106">
        <f>C55</f>
        <v>0</v>
      </c>
      <c r="D108" s="101"/>
    </row>
    <row r="109" spans="1:6" x14ac:dyDescent="0.25">
      <c r="B109" s="72" t="str">
        <f>B81</f>
        <v>KOPĒJA CENA 8.4 pozīcija kopā bez PVN, EUR:</v>
      </c>
      <c r="C109" s="106">
        <f>C81</f>
        <v>0</v>
      </c>
      <c r="D109" s="101"/>
    </row>
    <row r="110" spans="1:6" x14ac:dyDescent="0.25">
      <c r="B110" s="98" t="s">
        <v>1369</v>
      </c>
      <c r="C110" s="99">
        <f>SUM(C106:D109)</f>
        <v>0</v>
      </c>
      <c r="D110" s="100"/>
    </row>
    <row r="111" spans="1:6" x14ac:dyDescent="0.25">
      <c r="B111" s="98"/>
      <c r="C111" s="100"/>
      <c r="D111" s="100"/>
    </row>
    <row r="112" spans="1:6" x14ac:dyDescent="0.25">
      <c r="B112" s="73" t="s">
        <v>1133</v>
      </c>
      <c r="C112" s="101"/>
      <c r="D112" s="101"/>
    </row>
    <row r="113" spans="1:4" x14ac:dyDescent="0.25">
      <c r="B113" s="74" t="s">
        <v>1134</v>
      </c>
      <c r="C113" s="101"/>
      <c r="D113" s="101"/>
    </row>
    <row r="114" spans="1:4" x14ac:dyDescent="0.25">
      <c r="B114" s="75"/>
    </row>
    <row r="115" spans="1:4" x14ac:dyDescent="0.25">
      <c r="A115" s="102" t="s">
        <v>1135</v>
      </c>
      <c r="B115" s="102"/>
      <c r="C115" s="102"/>
      <c r="D115" s="102"/>
    </row>
    <row r="116" spans="1:4" x14ac:dyDescent="0.25">
      <c r="B116" s="76"/>
    </row>
    <row r="117" spans="1:4" x14ac:dyDescent="0.25">
      <c r="A117" s="103" t="s">
        <v>1136</v>
      </c>
      <c r="B117" s="103"/>
      <c r="C117" s="103"/>
      <c r="D117" s="103"/>
    </row>
    <row r="118" spans="1:4" x14ac:dyDescent="0.25">
      <c r="A118" s="104" t="s">
        <v>1137</v>
      </c>
      <c r="B118" s="104"/>
      <c r="C118" s="104"/>
      <c r="D118" s="104"/>
    </row>
    <row r="119" spans="1:4" x14ac:dyDescent="0.25">
      <c r="A119" s="105" t="s">
        <v>1138</v>
      </c>
      <c r="B119" s="105"/>
      <c r="C119" s="105"/>
      <c r="D119" s="105"/>
    </row>
  </sheetData>
  <mergeCells count="143">
    <mergeCell ref="C38:D38"/>
    <mergeCell ref="E38:F38"/>
    <mergeCell ref="E31:F31"/>
    <mergeCell ref="C32:D32"/>
    <mergeCell ref="E32:F32"/>
    <mergeCell ref="C33:D33"/>
    <mergeCell ref="C43:D43"/>
    <mergeCell ref="E43:F43"/>
    <mergeCell ref="B22:F22"/>
    <mergeCell ref="C68:D68"/>
    <mergeCell ref="E68:F68"/>
    <mergeCell ref="C69:D69"/>
    <mergeCell ref="E69:F69"/>
    <mergeCell ref="C62:D62"/>
    <mergeCell ref="E62:F62"/>
    <mergeCell ref="C63:D63"/>
    <mergeCell ref="E63:F63"/>
    <mergeCell ref="C67:D67"/>
    <mergeCell ref="E67:F67"/>
    <mergeCell ref="C65:D65"/>
    <mergeCell ref="E65:F65"/>
    <mergeCell ref="C1:F1"/>
    <mergeCell ref="B2:F2"/>
    <mergeCell ref="C3:F3"/>
    <mergeCell ref="A7:F7"/>
    <mergeCell ref="A8:F8"/>
    <mergeCell ref="A9:F9"/>
    <mergeCell ref="B17:F17"/>
    <mergeCell ref="B18:F18"/>
    <mergeCell ref="B19:F19"/>
    <mergeCell ref="C5:F5"/>
    <mergeCell ref="A11:F11"/>
    <mergeCell ref="B12:F12"/>
    <mergeCell ref="B13:F13"/>
    <mergeCell ref="B14:F14"/>
    <mergeCell ref="B15:F15"/>
    <mergeCell ref="B16:F16"/>
    <mergeCell ref="B20:F20"/>
    <mergeCell ref="B21:F21"/>
    <mergeCell ref="B42:F42"/>
    <mergeCell ref="C29:D29"/>
    <mergeCell ref="E29:F29"/>
    <mergeCell ref="B30:F30"/>
    <mergeCell ref="C31:D31"/>
    <mergeCell ref="B84:F84"/>
    <mergeCell ref="C40:F40"/>
    <mergeCell ref="C41:F41"/>
    <mergeCell ref="C79:F79"/>
    <mergeCell ref="C80:F80"/>
    <mergeCell ref="E33:F33"/>
    <mergeCell ref="C56:F56"/>
    <mergeCell ref="C57:F57"/>
    <mergeCell ref="B58:F58"/>
    <mergeCell ref="B44:F44"/>
    <mergeCell ref="C61:D61"/>
    <mergeCell ref="E61:F61"/>
    <mergeCell ref="C55:F55"/>
    <mergeCell ref="C59:D59"/>
    <mergeCell ref="E59:F59"/>
    <mergeCell ref="C78:D78"/>
    <mergeCell ref="E78:F78"/>
    <mergeCell ref="C73:D73"/>
    <mergeCell ref="E73:F73"/>
    <mergeCell ref="C45:D45"/>
    <mergeCell ref="E45:F45"/>
    <mergeCell ref="C46:D46"/>
    <mergeCell ref="E46:F46"/>
    <mergeCell ref="C47:D47"/>
    <mergeCell ref="E24:F24"/>
    <mergeCell ref="C25:F25"/>
    <mergeCell ref="C26:F26"/>
    <mergeCell ref="C27:F27"/>
    <mergeCell ref="B28:F28"/>
    <mergeCell ref="C54:D54"/>
    <mergeCell ref="E54:F54"/>
    <mergeCell ref="C39:F39"/>
    <mergeCell ref="B60:F60"/>
    <mergeCell ref="C24:D24"/>
    <mergeCell ref="E47:F47"/>
    <mergeCell ref="C70:D70"/>
    <mergeCell ref="E70:F70"/>
    <mergeCell ref="C71:D71"/>
    <mergeCell ref="E71:F71"/>
    <mergeCell ref="C72:D72"/>
    <mergeCell ref="E72:F72"/>
    <mergeCell ref="C93:D93"/>
    <mergeCell ref="E93:F93"/>
    <mergeCell ref="C64:D64"/>
    <mergeCell ref="E64:F64"/>
    <mergeCell ref="C66:D66"/>
    <mergeCell ref="E66:F66"/>
    <mergeCell ref="C90:D90"/>
    <mergeCell ref="E90:F90"/>
    <mergeCell ref="C91:D91"/>
    <mergeCell ref="E91:F91"/>
    <mergeCell ref="C92:D92"/>
    <mergeCell ref="E92:F92"/>
    <mergeCell ref="B86:F86"/>
    <mergeCell ref="C87:D87"/>
    <mergeCell ref="E87:F87"/>
    <mergeCell ref="C88:D88"/>
    <mergeCell ref="E88:F88"/>
    <mergeCell ref="C89:D89"/>
    <mergeCell ref="E89:F89"/>
    <mergeCell ref="C85:D85"/>
    <mergeCell ref="E85:F85"/>
    <mergeCell ref="C81:F81"/>
    <mergeCell ref="C82:F82"/>
    <mergeCell ref="C83:F83"/>
    <mergeCell ref="C104:D104"/>
    <mergeCell ref="E104:F104"/>
    <mergeCell ref="C99:D99"/>
    <mergeCell ref="E99:F99"/>
    <mergeCell ref="C100:D100"/>
    <mergeCell ref="E100:F100"/>
    <mergeCell ref="C94:D94"/>
    <mergeCell ref="E94:F94"/>
    <mergeCell ref="C95:D95"/>
    <mergeCell ref="E95:F95"/>
    <mergeCell ref="C96:D96"/>
    <mergeCell ref="E96:F96"/>
    <mergeCell ref="C101:D101"/>
    <mergeCell ref="E101:F101"/>
    <mergeCell ref="C102:D102"/>
    <mergeCell ref="E102:F102"/>
    <mergeCell ref="C103:D103"/>
    <mergeCell ref="E103:F103"/>
    <mergeCell ref="C97:D97"/>
    <mergeCell ref="E97:F97"/>
    <mergeCell ref="C98:D98"/>
    <mergeCell ref="E98:F98"/>
    <mergeCell ref="C112:D112"/>
    <mergeCell ref="C113:D113"/>
    <mergeCell ref="A115:D115"/>
    <mergeCell ref="A117:D117"/>
    <mergeCell ref="A118:D118"/>
    <mergeCell ref="A119:D119"/>
    <mergeCell ref="B110:B111"/>
    <mergeCell ref="C110:D111"/>
    <mergeCell ref="C106:D106"/>
    <mergeCell ref="C107:D107"/>
    <mergeCell ref="C108:D108"/>
    <mergeCell ref="C109:D10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Saturs</vt:lpstr>
      <vt:lpstr>1 daļa</vt:lpstr>
      <vt:lpstr>2 daļa </vt:lpstr>
      <vt:lpstr>3 daļa </vt:lpstr>
      <vt:lpstr>4 daļa</vt:lpstr>
      <vt:lpstr>5 daļa</vt:lpstr>
      <vt:lpstr>6 daļa</vt:lpstr>
      <vt:lpstr>7 daļa</vt:lpstr>
      <vt:lpstr>8 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Popova</dc:creator>
  <cp:lastModifiedBy>Inguna Muižniece</cp:lastModifiedBy>
  <cp:lastPrinted>2017-02-10T09:25:54Z</cp:lastPrinted>
  <dcterms:created xsi:type="dcterms:W3CDTF">2016-10-17T11:37:05Z</dcterms:created>
  <dcterms:modified xsi:type="dcterms:W3CDTF">2017-02-10T11:39:26Z</dcterms:modified>
</cp:coreProperties>
</file>