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fs-02\iepirkumu_dala\Iepirkumi 2019.gads\Iepirkumi\1_Anna\71_2019_Rentgeniekārtas piegāde\"/>
    </mc:Choice>
  </mc:AlternateContent>
  <xr:revisionPtr revIDLastSave="0" documentId="8_{08FFDC8D-C590-4EDB-A684-E96543421BBE}" xr6:coauthVersionLast="43" xr6:coauthVersionMax="43" xr10:uidLastSave="{00000000-0000-0000-0000-000000000000}"/>
  <bookViews>
    <workbookView xWindow="-28920" yWindow="1680" windowWidth="29040" windowHeight="15840" xr2:uid="{00000000-000D-0000-FFFF-FFFF00000000}"/>
  </bookViews>
  <sheets>
    <sheet name=" RTG iekārta" sheetId="3" r:id="rId1"/>
    <sheet name="Celtniecība tāme" sheetId="4" r:id="rId2"/>
  </sheets>
  <externalReferences>
    <externalReference r:id="rId3"/>
  </externalReferences>
  <calcPr calcId="191029"/>
  <customWorkbookViews>
    <customWorkbookView name="Anastasija Popova - Personal View" guid="{3DE001E2-CABC-44F4-96E6-AD266C81A58E}" mergeInterval="0" personalView="1" maximized="1" xWindow="-8"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37" i="4" l="1"/>
  <c r="O63" i="4" s="1"/>
  <c r="N37" i="4"/>
  <c r="N63" i="4" s="1"/>
  <c r="L37" i="4"/>
  <c r="L63" i="4" s="1"/>
  <c r="H37" i="4"/>
  <c r="M37" i="4" s="1"/>
  <c r="O25" i="4"/>
  <c r="N25" i="4"/>
  <c r="L25" i="4"/>
  <c r="H25" i="4"/>
  <c r="K25" i="4" s="1"/>
  <c r="H11" i="4"/>
  <c r="H12" i="4" s="1"/>
  <c r="G11" i="4"/>
  <c r="G12" i="4" s="1"/>
  <c r="F11" i="4"/>
  <c r="F12" i="4" s="1"/>
  <c r="E11" i="4"/>
  <c r="E12" i="4" s="1"/>
  <c r="M25" i="4" l="1"/>
  <c r="P25" i="4" s="1"/>
  <c r="M63" i="4"/>
  <c r="P63" i="4" s="1"/>
  <c r="P37" i="4"/>
  <c r="K37" i="4"/>
  <c r="D12" i="4"/>
  <c r="D11" i="4"/>
</calcChain>
</file>

<file path=xl/sharedStrings.xml><?xml version="1.0" encoding="utf-8"?>
<sst xmlns="http://schemas.openxmlformats.org/spreadsheetml/2006/main" count="347" uniqueCount="315">
  <si>
    <t>Tehniskā-finanšu piedāvājuma forma iepirkumam</t>
  </si>
  <si>
    <t>Vispārīgās prasības:</t>
  </si>
  <si>
    <t>1)</t>
  </si>
  <si>
    <t>2)</t>
  </si>
  <si>
    <t>3)</t>
  </si>
  <si>
    <t>4)</t>
  </si>
  <si>
    <t>5)</t>
  </si>
  <si>
    <t>6)</t>
  </si>
  <si>
    <t>** Parametru atbilstību pamatot ar norādi uz tehniskajām datu lapām ("data sheet'') jeb informatīviem materiāliem, kas apliecina atbilstību (oriģinālvalodā un tulkojumi latviešu valodā), norādot atsauci tehniskajā piedāvājumā uz konkrēto lapaspusi;</t>
  </si>
  <si>
    <t>7)</t>
  </si>
  <si>
    <t>8)</t>
  </si>
  <si>
    <t>Pretendenta rīcībā ir ne mazāk kā viens servisa inženieris, kurš ir piedāvātās Preces ražotāja apmācīts un sertificēts medicīnas aprīkojuma uzstādīšanai, garantijas remonta un apkopes veikšanai Latvijas Republikā (piedāvājumam jāpievieno apliecinājums);</t>
  </si>
  <si>
    <t>9)</t>
  </si>
  <si>
    <t>Piedāvājumam jāpievieno piedāvātas Preces CE sertifikāta kopija un atbilstības deklarācijas kopija;</t>
  </si>
  <si>
    <t>10)</t>
  </si>
  <si>
    <t>11)</t>
  </si>
  <si>
    <t>Piedāvājumam jāpievieno Preces ražotāja izsniegta autorizācijas vēstule, kas apliecina, ka pretendents ir tiesīgs izplatīt un nodrošināt servisu piedāvātai Precei Latvijas Republikā;</t>
  </si>
  <si>
    <t>12)</t>
  </si>
  <si>
    <t>Nr.p.k.</t>
  </si>
  <si>
    <t>Preces nosaukums, veicamās funkcijas, tehniskās prasības</t>
  </si>
  <si>
    <t>Pretendenta piedāvātie parametri*</t>
  </si>
  <si>
    <t>Daudzums (gab.):</t>
  </si>
  <si>
    <t xml:space="preserve">Preces modelis, kods: </t>
  </si>
  <si>
    <t xml:space="preserve">Tehniskās prasības: </t>
  </si>
  <si>
    <t>1.3</t>
  </si>
  <si>
    <t>1.1.1</t>
  </si>
  <si>
    <t>1.1.2</t>
  </si>
  <si>
    <t>1.1.3</t>
  </si>
  <si>
    <t>1.1.4</t>
  </si>
  <si>
    <t>1.1.5</t>
  </si>
  <si>
    <t>1.1.6</t>
  </si>
  <si>
    <t>1.1.7</t>
  </si>
  <si>
    <t>1.3.1</t>
  </si>
  <si>
    <t>1.3.2</t>
  </si>
  <si>
    <t>1.3.3</t>
  </si>
  <si>
    <t>1.3.4</t>
  </si>
  <si>
    <t>1.3.5</t>
  </si>
  <si>
    <t>1.3.6</t>
  </si>
  <si>
    <t>1.4.1</t>
  </si>
  <si>
    <t>1.4.2</t>
  </si>
  <si>
    <t>1.4.3</t>
  </si>
  <si>
    <t>1.4.4</t>
  </si>
  <si>
    <t>1.4.5</t>
  </si>
  <si>
    <t>1.4.6</t>
  </si>
  <si>
    <t>1.4.7</t>
  </si>
  <si>
    <t>EKK:</t>
  </si>
  <si>
    <t>Nomenklatūra:</t>
  </si>
  <si>
    <t>1.4</t>
  </si>
  <si>
    <t>Minimālais ekspozīcijas laiks ne ilgāk kā 1 ms</t>
  </si>
  <si>
    <t>Anoda siltuma ietilpība ne mazāk kā 300 kHU</t>
  </si>
  <si>
    <t>Detektora matrica ne mazāk kā 2330 x 2840 pikseļi</t>
  </si>
  <si>
    <t>Maksimālā izkliedētā slodze uz detektoru ne mazāk kā 135 kg</t>
  </si>
  <si>
    <t>AEC automātiska ekspozīcijas kontrole</t>
  </si>
  <si>
    <t>Iestrādāta aizsardzība pret rentgena spuldzes pārslodzi</t>
  </si>
  <si>
    <t>Kolimators automātisks motorizēts un manuāls</t>
  </si>
  <si>
    <t>Kolimatorā integrēts starojuma filtrs ar mainīšanas mehānismu ne mazāk kā 3 filtru kombinācijas</t>
  </si>
  <si>
    <t>Rentgena spuldzes motorizēts vertikālais kustību diapazons ne mazāk kā 160 cm</t>
  </si>
  <si>
    <t>Transversa rentgena spuldzes kustība ne mazāk kā 1,5 m</t>
  </si>
  <si>
    <t>Uzņēmumu galds</t>
  </si>
  <si>
    <t>Pedāļi galda kustību regulēšanai vismaz kustība uz augsu, uz leju, „peldošās” galda virsmas atbrīvošana</t>
  </si>
  <si>
    <t>Attēlu atmiņa ne mazāka kā 4 000 attēli</t>
  </si>
  <si>
    <t>Izmeklēšanas protokoli ne mazāk kā 900, ieskaitot attēlu apstrādi atbilstoši izmeklējumam</t>
  </si>
  <si>
    <t>Augstfrekvences ģenerators:</t>
  </si>
  <si>
    <t>Rentgena spuldze un tās stiprinājums:</t>
  </si>
  <si>
    <t>Iekārtas vadības pults:</t>
  </si>
  <si>
    <t>Jauda ne mazāka kā 65 kW</t>
  </si>
  <si>
    <t>Rentgenstaru ģeneratora vadība ar integrētu iekārtas vadības pulti</t>
  </si>
  <si>
    <t>Anoda fokusu jauda: ne mazāk kā 30 kW mazajam fokusam un 100 kW lielajam fokusam</t>
  </si>
  <si>
    <t xml:space="preserve">Griestu stiprinājums ar teleskopisku kolonnu un motorizētu rentgena spuldzes augstuma maiņu. </t>
  </si>
  <si>
    <t xml:space="preserve">Longitudināla rentgena spuldzes kustība ne mazāk kā 3,4 m </t>
  </si>
  <si>
    <t xml:space="preserve">Automātiska rentgena spuldzes augstuma sekošana galda augstumam, lai nodrošinātu nemainīgu SID </t>
  </si>
  <si>
    <t xml:space="preserve">Automātiska spuldzes augstuma iestatīšana atbilstoši vertikālā statīva augstumam </t>
  </si>
  <si>
    <t xml:space="preserve">Automātiska kolimācija atkarībā no izvēlēta izmeklējuma </t>
  </si>
  <si>
    <t xml:space="preserve">Spuldzes modulis ar rokturi un pogu, kas atbrīvo visas spuldzes kustības </t>
  </si>
  <si>
    <t>Galds ar motorizēti maināmu augstumu  diapazonā vismaz 40 cm</t>
  </si>
  <si>
    <t>Starojuma absorbcijas koeficients ne lielāks kā 0,75 mm Al pie 100 kV</t>
  </si>
  <si>
    <t>Pacienta pārklājums, izmeklējamā zona bez pacienta pārvietošanas šķērsvirzienā vismaz 60 cm</t>
  </si>
  <si>
    <t xml:space="preserve">Iekārtas vadības pults ar integrētu rentgenstaru ģeneratora vadību un attēliegūšanas sistēmu  </t>
  </si>
  <si>
    <t xml:space="preserve">Distanču, leņķu mērījumi un anotācijas </t>
  </si>
  <si>
    <t xml:space="preserve">Integrēta DAP kalkulācijas sistēma </t>
  </si>
  <si>
    <t>Detektora pikseļa izmērs ne lielāks par 148 μm</t>
  </si>
  <si>
    <t xml:space="preserve">Detektora pikseļa izmērs ne lielāks par 148 μm </t>
  </si>
  <si>
    <t>Portatīvs digitālais detektors</t>
  </si>
  <si>
    <t>Komentāri</t>
  </si>
  <si>
    <t>Makimālais spriegums ne mazāk kā 150 kV</t>
  </si>
  <si>
    <t>mAs vērtība ne mazāk kā 800 mAs</t>
  </si>
  <si>
    <t>Kolimatorā iebūvēta SID mērījuma lente vai cits SID noteikšanas princips</t>
  </si>
  <si>
    <t xml:space="preserve">Spuldzes modulī iebūvēta funkcionalitāte SID attāluma pārbaudei un iestatīšanai </t>
  </si>
  <si>
    <t>Maksimālais pacienta svars ne mazāk kā 300 kg</t>
  </si>
  <si>
    <t>Pacienta pārklājums, izmeklējamā zona bez pacienta pārvietošanas garenvirzienā vismaz 190  cm</t>
  </si>
  <si>
    <t>Izšķirtspēja ne mazāk kā  3.37 lp/mm</t>
  </si>
  <si>
    <t>Maināms detektora augstums, mērīts no grīdas līdz detektora centram diapazonā vismaz 30cm – 170cm</t>
  </si>
  <si>
    <t xml:space="preserve">Vadības pults dators ar procesoru vismaz 3 GHz, 4 GB RAM un 500 GB HDD </t>
  </si>
  <si>
    <t>Izšķirtspēja ne mazāk kā 3.37 lp/mm</t>
  </si>
  <si>
    <t xml:space="preserve">Izmeklējuma datu pārraide izmantojot WiFi Atbalstāmie standarti IEEE 802.11 </t>
  </si>
  <si>
    <t>Apliecinu, ka piedāvājumā ir iekļautas visas izmaksas, kas saistītas ar preču iegādi un piegādi, t.sk., visi nodokļi un nodevas, kā arī visas netieši saistītās izmaksas, tajā skaitā visi iespējamie riski, kas saistīti ar tirgus cenu svārstībām plānotajā līguma izpildes laikā.</t>
  </si>
  <si>
    <t xml:space="preserve">Paraksts: </t>
  </si>
  <si>
    <t>____________________________________________</t>
  </si>
  <si>
    <t xml:space="preserve">(Pretendenta paraksttiesīgā persona vai pilnvarotais pārstāvis) </t>
  </si>
  <si>
    <t>1.2</t>
  </si>
  <si>
    <t>1.2.1</t>
  </si>
  <si>
    <t>1.2.2</t>
  </si>
  <si>
    <t>1.2.3</t>
  </si>
  <si>
    <t>1.2.4</t>
  </si>
  <si>
    <t>1.2.5</t>
  </si>
  <si>
    <t>1.2.6</t>
  </si>
  <si>
    <t>1.2.7</t>
  </si>
  <si>
    <t>1.3.7</t>
  </si>
  <si>
    <t>„Peldošā” galda virsma ar kustībām garanvirzienā vismaz ± 48 cm un šķērsvirzienā vismaz ± 12 cm</t>
  </si>
  <si>
    <t xml:space="preserve">Pie grīdas fiksējams galds ar vietu portatīvajam digitālajam detektoram </t>
  </si>
  <si>
    <t>CsI detektora tips</t>
  </si>
  <si>
    <t xml:space="preserve">CsI detektora tips </t>
  </si>
  <si>
    <t>Citas prasības:</t>
  </si>
  <si>
    <t>Pie vertikālā statīva stiprināms augšējais roku balsts pacienta optimālai pozicionēšanai laterālajām projekcijām</t>
  </si>
  <si>
    <t>Mobils (uz ratiņiem) detektoru turētājs laterālu projekciju veikšanai uz galda vai pacienta transporta ratos</t>
  </si>
  <si>
    <t>Pretendentam jānodrošina ierīces elektrodrošības, galveno funkciju un raksturlielumu pārbaudi, radiācijas zonas montoringa pārskatu un jānodod pārbaudi apliecinoši dokumenti kopā ar pieņemšanas nodošanas aktu.</t>
  </si>
  <si>
    <t>1</t>
  </si>
  <si>
    <t>1.1</t>
  </si>
  <si>
    <t>1.1.8</t>
  </si>
  <si>
    <t>1.1.9</t>
  </si>
  <si>
    <t>1.1.10</t>
  </si>
  <si>
    <t>1.2.8</t>
  </si>
  <si>
    <t>1.2.9</t>
  </si>
  <si>
    <t>1.2.10</t>
  </si>
  <si>
    <t>1.2.11</t>
  </si>
  <si>
    <t>1.2.12</t>
  </si>
  <si>
    <t>1.2.13</t>
  </si>
  <si>
    <t>1.2.14</t>
  </si>
  <si>
    <t>1.2.15</t>
  </si>
  <si>
    <t>1.2.16</t>
  </si>
  <si>
    <t>1.2.17</t>
  </si>
  <si>
    <t>1.2.18</t>
  </si>
  <si>
    <t>1.2.19</t>
  </si>
  <si>
    <t>1.2.20</t>
  </si>
  <si>
    <t>1.3.8</t>
  </si>
  <si>
    <t>1.3.9</t>
  </si>
  <si>
    <t>1.3.10</t>
  </si>
  <si>
    <t>1.3.11</t>
  </si>
  <si>
    <t>1.4.8</t>
  </si>
  <si>
    <t>1.4.9</t>
  </si>
  <si>
    <t>1.4.10</t>
  </si>
  <si>
    <t>1.4.11</t>
  </si>
  <si>
    <t>1.4.12</t>
  </si>
  <si>
    <t>1.5</t>
  </si>
  <si>
    <t>1.5.1</t>
  </si>
  <si>
    <t>1.5.2</t>
  </si>
  <si>
    <t>1.5.3</t>
  </si>
  <si>
    <t>1.5.4</t>
  </si>
  <si>
    <t>1.5.5</t>
  </si>
  <si>
    <t>1.5.6</t>
  </si>
  <si>
    <t>1.5.7</t>
  </si>
  <si>
    <t>1.5.8</t>
  </si>
  <si>
    <t>1.5.9</t>
  </si>
  <si>
    <t>1.6</t>
  </si>
  <si>
    <t>1.6.1</t>
  </si>
  <si>
    <t>1.6.2</t>
  </si>
  <si>
    <t>1.6.3</t>
  </si>
  <si>
    <t>1.6.4</t>
  </si>
  <si>
    <t>1.6.5</t>
  </si>
  <si>
    <t>1.6.6</t>
  </si>
  <si>
    <t>1.6.7</t>
  </si>
  <si>
    <t>1.6.8</t>
  </si>
  <si>
    <t>1.6.9</t>
  </si>
  <si>
    <t>1.6.10</t>
  </si>
  <si>
    <t>1.7</t>
  </si>
  <si>
    <t>1.7.1</t>
  </si>
  <si>
    <t>Piedāvātajām precēm (tai skaitā arī RTG spuldzei) garantijas termiņš ir 24 (divdesmit četri) mēneši no pieņemšanas – nodošanas akta abpusēja parakstīšanas brīža.</t>
  </si>
  <si>
    <t xml:space="preserve">Preces ražotājs, valsts:  </t>
  </si>
  <si>
    <r>
      <t xml:space="preserve">Vienlaicīga abu fokusu izmantošana vienas ekspozīcijas laikā, lai nodrošinātu optimālu jaudas sadalījumu uz abiem fokusiem un nodrošinatu optimālu attēla kvalitāti un palielinātu rentgena spuldzes dzīvildzi, </t>
    </r>
    <r>
      <rPr>
        <u/>
        <sz val="10"/>
        <rFont val="Times New Roman"/>
        <family val="1"/>
        <charset val="186"/>
      </rPr>
      <t>vai</t>
    </r>
    <r>
      <rPr>
        <sz val="10"/>
        <rFont val="Times New Roman"/>
        <family val="1"/>
        <charset val="186"/>
      </rPr>
      <t xml:space="preserve"> mazā fokusa jauda ne mazāka par 50 kW</t>
    </r>
  </si>
  <si>
    <t>Atklāta konkursa „Stacionāra rentgeniekārta” nolikumam</t>
  </si>
  <si>
    <t>Vertikālais statīvs ar iebūvētu digitālo detektoru:</t>
  </si>
  <si>
    <t>Rentgeniekārtas piegāde</t>
  </si>
  <si>
    <t>Pretendents apliecina, ka nodrošinās ražotāja noteikto iekārtas specifisko stiprināšanas elementu izmantošanu iekārtas montāžā.</t>
  </si>
  <si>
    <t>Piegāde 8 nedēļu laikā no pasūtījuma.</t>
  </si>
  <si>
    <t>* Pretendenta tehniskajā piedāvājumā norāda Preces ražotāju un modeli atbilstošos parametrus.</t>
  </si>
  <si>
    <t>LCD  vai analogs monitors iekārtas vadībai un attēlu pirmapstrādei ne mazāk kā 19 collas</t>
  </si>
  <si>
    <r>
      <t>Detektora savērsums regulējams  ap horizontālo asi vismaz -20</t>
    </r>
    <r>
      <rPr>
        <vertAlign val="superscript"/>
        <sz val="10"/>
        <rFont val="Times New Roman"/>
        <family val="1"/>
        <charset val="186"/>
      </rPr>
      <t>o</t>
    </r>
    <r>
      <rPr>
        <sz val="10"/>
        <rFont val="Times New Roman"/>
        <family val="1"/>
        <charset val="186"/>
      </rPr>
      <t xml:space="preserve"> līdz +90</t>
    </r>
    <r>
      <rPr>
        <vertAlign val="superscript"/>
        <sz val="10"/>
        <rFont val="Times New Roman"/>
        <family val="1"/>
        <charset val="186"/>
      </rPr>
      <t>o</t>
    </r>
  </si>
  <si>
    <r>
      <t xml:space="preserve">Vismaz </t>
    </r>
    <r>
      <rPr>
        <sz val="10"/>
        <rFont val="Times New Roman"/>
        <family val="1"/>
      </rPr>
      <t xml:space="preserve">trīs lauku automātiska ekspozīcijas kontrole </t>
    </r>
  </si>
  <si>
    <t>Monitors atbilst DICOM GSDF (greyscale standard display function)</t>
  </si>
  <si>
    <t xml:space="preserve">Pieejama opcija: ātrā pacientu datu ievade neatliekamās palīdzības situācijās </t>
  </si>
  <si>
    <t>Detektora izmērs vismaz 410 x 410 mm</t>
  </si>
  <si>
    <t>Detektora matrica ne mazāk kā 2770 x 2770 pikseļi</t>
  </si>
  <si>
    <r>
      <t xml:space="preserve">Maksimālā punkta slodze uz detektoru ne mazāk kā 100 kg </t>
    </r>
    <r>
      <rPr>
        <i/>
        <u/>
        <sz val="10"/>
        <rFont val="Times New Roman"/>
        <family val="1"/>
        <charset val="186"/>
      </rPr>
      <t>vai</t>
    </r>
    <r>
      <rPr>
        <sz val="10"/>
        <rFont val="Times New Roman"/>
        <family val="1"/>
        <charset val="186"/>
      </rPr>
      <t xml:space="preserve"> pacientam stāvot ne mazāk kā 100 kg</t>
    </r>
  </si>
  <si>
    <t>Maksimālā strāva ne mazāk kā 800 mA pie 80 kV vai 1000 mA pie 63 kV</t>
  </si>
  <si>
    <t xml:space="preserve">Kolimators ar LED gaismas avotu;  gaismas izslēgšanās automātiska ar taimera funkciju </t>
  </si>
  <si>
    <t xml:space="preserve">Stacionāra rentgena iekārta ar stāvstatīvu un diviem detektoriem  (stacionāru un portatīvu) </t>
  </si>
  <si>
    <t xml:space="preserve">Spuldzes rotācijas amplitūda ap vertikālo asi ne mazāk kā ± 150°, ar fiksēšanos pozīcijās ik pēc 90° </t>
  </si>
  <si>
    <t>Spuldzes rotācijas amplitūda ap horizontālo asi ne mazāk kā ± 125°, ar fiksēšanos 0°  un 90° pozīcijās</t>
  </si>
  <si>
    <r>
      <t xml:space="preserve">Anods apgriezienu skaits ne mazāk kā </t>
    </r>
    <r>
      <rPr>
        <sz val="10"/>
        <rFont val="Times New Roman"/>
        <family val="1"/>
        <charset val="186"/>
      </rPr>
      <t>8000</t>
    </r>
    <r>
      <rPr>
        <sz val="10"/>
        <color theme="1"/>
        <rFont val="Times New Roman"/>
        <family val="1"/>
        <charset val="186"/>
      </rPr>
      <t xml:space="preserve"> apgr./min</t>
    </r>
  </si>
  <si>
    <t>Anoda fokusi: mazais ne lielāks kā 0.6 mm un lielais ne lielāks kā 1.2 mm</t>
  </si>
  <si>
    <r>
      <t xml:space="preserve">Galda virsmas izmērs vismaz </t>
    </r>
    <r>
      <rPr>
        <sz val="10"/>
        <rFont val="Times New Roman"/>
        <family val="1"/>
        <charset val="186"/>
      </rPr>
      <t>80</t>
    </r>
    <r>
      <rPr>
        <sz val="10"/>
        <color rgb="FF00B050"/>
        <rFont val="Times New Roman"/>
        <family val="1"/>
        <charset val="186"/>
      </rPr>
      <t xml:space="preserve"> </t>
    </r>
    <r>
      <rPr>
        <sz val="10"/>
        <color theme="1"/>
        <rFont val="Times New Roman"/>
        <family val="1"/>
        <charset val="186"/>
      </rPr>
      <t>cm x 240 cm</t>
    </r>
  </si>
  <si>
    <r>
      <t xml:space="preserve">Galda virsmas- detektora virsmas attālums  ne vairāk kā </t>
    </r>
    <r>
      <rPr>
        <sz val="10"/>
        <rFont val="Times New Roman"/>
        <family val="1"/>
        <charset val="186"/>
      </rPr>
      <t>75</t>
    </r>
    <r>
      <rPr>
        <sz val="10"/>
        <color theme="1"/>
        <rFont val="Times New Roman"/>
        <family val="1"/>
        <charset val="186"/>
      </rPr>
      <t xml:space="preserve"> mm</t>
    </r>
  </si>
  <si>
    <t xml:space="preserve">Detektora izmērs vismaz  345 mm x 420 mm </t>
  </si>
  <si>
    <t>Detektora svars ar bateriju ne vairāk kā 2,8 kg, vai ar bateriju un rokturi ne vairāk kā  3,3 kg</t>
  </si>
  <si>
    <t>DQE Devas kvantu efektivitātene mazāk kā 66%</t>
  </si>
  <si>
    <t>Baterijas darbības laiks darba režīmā vismaz  5 stundas vai vismaz 500 attēli</t>
  </si>
  <si>
    <t>Finanšu piedāvājumā pretendentam jāietver visi izdevumi un izmaksas, kas saistītas ar Preces piegādi, transportu un iekārtu nodošanu ekspluatācijā, t.sk. pieslēgšanu pie Slimnīcas RIS un iekārtas griestu piekares stiprināšanu pie esošajiem griestu profiliem.</t>
  </si>
  <si>
    <t>Nododot ekspluatācijā Preci piegādātājs nodrošina Preces uzstādīšanu, pārbaudi un lietotāja apmācību iekārtai, izsniedzot atbilstošu apmācības sertifikātu, pievienojot lietošanas instrukciju latviešu valodā un servisa rokasgrāmatu.</t>
  </si>
  <si>
    <t>Vadība ar krāsu skārienjūtīgo ekrānu</t>
  </si>
  <si>
    <t xml:space="preserve">Pilns DICOM  protokols </t>
  </si>
  <si>
    <t xml:space="preserve">No detektora viegli izņemama litija jona baterija.  Komplektā nodrošināt  vismaz 2 baterijas. </t>
  </si>
  <si>
    <t xml:space="preserve">KOPĒJĀ VĒRTĒJAMĀ CENA, bez PVN, EUR </t>
  </si>
  <si>
    <t>Pēcgarantijas pilna servisa pakalpojumi 3 gadiem, cena kopā bez PVN, EUR</t>
  </si>
  <si>
    <t>52201; 22436</t>
  </si>
  <si>
    <t>1.8.</t>
  </si>
  <si>
    <t>1.8.1</t>
  </si>
  <si>
    <t>1 gab iekārtas, ar 2 gadu garantiju, cena kopā bez PVN, EUR:</t>
  </si>
  <si>
    <t>Pēcgarantijas perioda pilna servisa nodrošinājums 3 gadiem</t>
  </si>
  <si>
    <t>Pretendentam pēcgarantijas periodā (pēc 2 gadiem) jānodrošina 3 gadu pilna servisa  garantija, iekļaujot bezmaksas tehniskās apkopes, remontdarbus un rezerves daļas</t>
  </si>
  <si>
    <t xml:space="preserve"> Vispārējie būvdarbi</t>
  </si>
  <si>
    <t>(Darba veids vai konstruktīvā elementa nosaukums)</t>
  </si>
  <si>
    <t>Piegādātājs :</t>
  </si>
  <si>
    <t>Objekta nosaukums:</t>
  </si>
  <si>
    <t>VSIA Paula Stradiņa Klīniskā universitātes slimnīca</t>
  </si>
  <si>
    <t>Būves nosaukums:</t>
  </si>
  <si>
    <t>Retgenkabinets</t>
  </si>
  <si>
    <t>Objekta adrese:</t>
  </si>
  <si>
    <t>Rīga,Pilsoņu iela 13,LV-1002,Latvija</t>
  </si>
  <si>
    <t>Nr. p.k.</t>
  </si>
  <si>
    <t>Kods, tāmes Nr.</t>
  </si>
  <si>
    <t>Būvdarbu veids vai konstruktīvā elementa nosaukums</t>
  </si>
  <si>
    <t>Tāmes izmaksas</t>
  </si>
  <si>
    <t>Tai skaitā</t>
  </si>
  <si>
    <t>Darbietilpība
(c/h)</t>
  </si>
  <si>
    <t xml:space="preserve">darba alga </t>
  </si>
  <si>
    <t>būvizstrādājumi</t>
  </si>
  <si>
    <t>mehānismi</t>
  </si>
  <si>
    <t>1. Vispārceltnieciskie darbi</t>
  </si>
  <si>
    <t>1-1</t>
  </si>
  <si>
    <t>Tāme Nr.1</t>
  </si>
  <si>
    <t>Kopā</t>
  </si>
  <si>
    <t xml:space="preserve"> Nr. 1-1</t>
  </si>
  <si>
    <t>Tāme</t>
  </si>
  <si>
    <t>15. korpusa 1. stāva telpu Nr23 piemērošana rentgenogrāfijas iekārtas uzstādīšanai VSIA “Paula Stradiņa klīniskā universitātes slimnīcā</t>
  </si>
  <si>
    <t>Kods</t>
  </si>
  <si>
    <t>Būvdarbu nosaukums</t>
  </si>
  <si>
    <t>Mērvienība</t>
  </si>
  <si>
    <t>Daudzums</t>
  </si>
  <si>
    <t>Vienības izmaksas</t>
  </si>
  <si>
    <t>Kopā uz visu apjomu</t>
  </si>
  <si>
    <t>Laika norma (c/h)</t>
  </si>
  <si>
    <t>Darba samaksas likme (euro/h)</t>
  </si>
  <si>
    <t>Darba alga (euro)</t>
  </si>
  <si>
    <t>Būvizstrādājumi  (euro)</t>
  </si>
  <si>
    <t>Mehānismi (euro)</t>
  </si>
  <si>
    <t>Kopā (euro)</t>
  </si>
  <si>
    <t>Darbietilpība (c/h)</t>
  </si>
  <si>
    <t>Summa (euro)</t>
  </si>
  <si>
    <t>3</t>
  </si>
  <si>
    <t>4</t>
  </si>
  <si>
    <t>Darbu nosaukums</t>
  </si>
  <si>
    <t>Grīda  -G1( telpa Nr23)</t>
  </si>
  <si>
    <t xml:space="preserve">Linoleja demontāža </t>
  </si>
  <si>
    <t>m2</t>
  </si>
  <si>
    <t>Koka grīdas demontāža</t>
  </si>
  <si>
    <t>Grīdas pamatnes izveidošana no sausā betona grīdām (100 mm ) Estrich vai ekvivalents</t>
  </si>
  <si>
    <t>Siltumizolācijas plakšņu ieklāšana  . EPS 150d=50mm</t>
  </si>
  <si>
    <t>Filtrauduma vai plēves ieklāšana</t>
  </si>
  <si>
    <t>Esošu grīdu virsmas izlīdzināšana ar pašizlīdzinošiem sastāviem</t>
  </si>
  <si>
    <t>Grīdas virsmas špakletēšana</t>
  </si>
  <si>
    <t>Betona un cementa javas virsmu mehanizēta slīpēšana</t>
  </si>
  <si>
    <t>Monolīto virsmu apstrāde ar gruntējošiem sastaviem</t>
  </si>
  <si>
    <t xml:space="preserve">Linoleja seguma ieklāšana, linolejs Forbo Surestep, b=20mm, līmes slānis d=2-50mm ar maliņu uz sienas </t>
  </si>
  <si>
    <t>Sienas ( telpā Nr. 23)</t>
  </si>
  <si>
    <t>Esošo ventilācijas reģipša apdares kastes demontāža</t>
  </si>
  <si>
    <t>Esošo ventilācijas cauruļu demontāža</t>
  </si>
  <si>
    <t>tm</t>
  </si>
  <si>
    <t>Caurumu aizmūrēšana pēc ventilācijas cauruļu demontāžas</t>
  </si>
  <si>
    <t>gab</t>
  </si>
  <si>
    <t xml:space="preserve">Starpsienas demontāža, starpsienā esošo svina stiklu nodod Pasūtītājam </t>
  </si>
  <si>
    <t xml:space="preserve">Reģipša sienas montāža uz 100 mm karkasa, reģipsis ar 1mm Pb ekvivalentu pie 100 kV no abām pusēm, </t>
  </si>
  <si>
    <t xml:space="preserve">Svina stikla  montāža sienā. Stiklu nodrošina Pasūtītājs. </t>
  </si>
  <si>
    <t>Sienu sagatavošana  veco tapešu attīrīšana no no sienām</t>
  </si>
  <si>
    <t xml:space="preserve">Sienu gruntēšana </t>
  </si>
  <si>
    <t>Knauf Tiefgrund vai analogs</t>
  </si>
  <si>
    <t>litr</t>
  </si>
  <si>
    <t>Sienu špaktelēšana</t>
  </si>
  <si>
    <t>Špaktele KNAUF FILL&amp;FINISH vai analogs</t>
  </si>
  <si>
    <t>kg</t>
  </si>
  <si>
    <t>Sienu slīpēšana</t>
  </si>
  <si>
    <t>Sienu krāsošana</t>
  </si>
  <si>
    <t>VIVACOLOR mazgājama sienu krāsa (tonēta ) vai analogs</t>
  </si>
  <si>
    <t>Griesti ( telpā Nr. 23)</t>
  </si>
  <si>
    <t xml:space="preserve">Iekārto griestu montāža </t>
  </si>
  <si>
    <t xml:space="preserve">Iekārto griestu nesošā kontrukcija Armstrong vai analogs </t>
  </si>
  <si>
    <t xml:space="preserve">Mitrumizturīgas griestu plāksnes 600X600 mm </t>
  </si>
  <si>
    <t>Gaismas paneļa 600mmx600mm  LED lampām montāža</t>
  </si>
  <si>
    <t>Apkure (telpā Nr. 23)</t>
  </si>
  <si>
    <t xml:space="preserve">Esošo čuguna radiātoru demontāža </t>
  </si>
  <si>
    <t>gb.</t>
  </si>
  <si>
    <t xml:space="preserve">Radiātora ar iemontētu termostata ventili ar regulēšanas galvu, atgaisotāju, izlaides korķi un sāna pieslēguma mezglu montāža. </t>
  </si>
  <si>
    <t>Būvgružu savākšana,  izvešana</t>
  </si>
  <si>
    <r>
      <t>m</t>
    </r>
    <r>
      <rPr>
        <vertAlign val="superscript"/>
        <sz val="10"/>
        <rFont val="Times New Roman"/>
        <family val="1"/>
        <charset val="186"/>
      </rPr>
      <t>3</t>
    </r>
  </si>
  <si>
    <t>Tiešās izmaksas kopā, t. sk. darba devēja sociālais nodoklis (24,09%)</t>
  </si>
  <si>
    <t>Sastādīja:</t>
  </si>
  <si>
    <t xml:space="preserve">Pārbaudīja: </t>
  </si>
  <si>
    <t>Rentgenkabineta pārbūves izmaksas, cena kopā bez PVN, EUR (detalizēti darbu apjoms ir atrunāts *Celtniecības tāme )</t>
  </si>
  <si>
    <t>Pielikums Nr.2</t>
  </si>
  <si>
    <t>Iepirkuma identifikācijas Nr. PSKUS 2019/71</t>
  </si>
  <si>
    <t>ar grozījumiem</t>
  </si>
  <si>
    <r>
      <t>Rentgena spuldzes modulis aprīkots ar</t>
    </r>
    <r>
      <rPr>
        <sz val="10"/>
        <color rgb="FF00B050"/>
        <rFont val="Times New Roman"/>
        <family val="1"/>
        <charset val="186"/>
      </rPr>
      <t xml:space="preserve"> </t>
    </r>
    <r>
      <rPr>
        <strike/>
        <sz val="10"/>
        <color rgb="FFFF0000"/>
        <rFont val="Times New Roman"/>
        <family val="1"/>
        <charset val="186"/>
      </rPr>
      <t>skārienjūtīgu</t>
    </r>
    <r>
      <rPr>
        <sz val="10"/>
        <color theme="1"/>
        <rFont val="Times New Roman"/>
        <family val="1"/>
        <charset val="186"/>
      </rPr>
      <t xml:space="preserve"> ekrānu,  uz kura iespējams izvēlēties ikdienā izmantojamos apstarošanas parametrus tieši uz rentgenspuldzes, </t>
    </r>
    <r>
      <rPr>
        <strike/>
        <sz val="10"/>
        <color rgb="FFFF0000"/>
        <rFont val="Times New Roman"/>
        <family val="1"/>
        <charset val="186"/>
      </rPr>
      <t xml:space="preserve">un kas attēlo vismaz izmeklējuma veidu, </t>
    </r>
    <r>
      <rPr>
        <sz val="10"/>
        <color theme="1"/>
        <rFont val="Times New Roman"/>
        <family val="1"/>
        <charset val="186"/>
      </rPr>
      <t xml:space="preserve">izvēlētos filtrus, kolimāciju, SID un rentgena spuldzes leņķi izmērs pa diagonāli vismaz 16 cm </t>
    </r>
  </si>
  <si>
    <t>1.7.2.</t>
  </si>
  <si>
    <r>
      <t>1.7.</t>
    </r>
    <r>
      <rPr>
        <strike/>
        <sz val="10"/>
        <color rgb="FFFF0000"/>
        <rFont val="Times New Roman"/>
        <family val="1"/>
        <charset val="186"/>
      </rPr>
      <t>1</t>
    </r>
    <r>
      <rPr>
        <sz val="10"/>
        <color theme="1"/>
        <rFont val="Times New Roman"/>
        <family val="1"/>
        <charset val="186"/>
      </rPr>
      <t xml:space="preserve"> 3</t>
    </r>
  </si>
  <si>
    <r>
      <t>1.7.</t>
    </r>
    <r>
      <rPr>
        <strike/>
        <sz val="10"/>
        <color rgb="FFFF0000"/>
        <rFont val="Times New Roman"/>
        <family val="1"/>
        <charset val="186"/>
      </rPr>
      <t>2</t>
    </r>
    <r>
      <rPr>
        <sz val="10"/>
        <color theme="1"/>
        <rFont val="Times New Roman"/>
        <family val="1"/>
        <charset val="186"/>
      </rPr>
      <t xml:space="preserve"> 4</t>
    </r>
  </si>
  <si>
    <r>
      <t>1.7.</t>
    </r>
    <r>
      <rPr>
        <strike/>
        <sz val="10"/>
        <color rgb="FFFF0000"/>
        <rFont val="Times New Roman"/>
        <family val="1"/>
        <charset val="186"/>
      </rPr>
      <t>3</t>
    </r>
    <r>
      <rPr>
        <sz val="10"/>
        <color theme="1"/>
        <rFont val="Times New Roman"/>
        <family val="1"/>
        <charset val="186"/>
      </rPr>
      <t xml:space="preserve"> 5 </t>
    </r>
  </si>
  <si>
    <r>
      <t>1.7.</t>
    </r>
    <r>
      <rPr>
        <strike/>
        <sz val="10"/>
        <color rgb="FFFF0000"/>
        <rFont val="Times New Roman"/>
        <family val="1"/>
        <charset val="186"/>
      </rPr>
      <t>4</t>
    </r>
    <r>
      <rPr>
        <sz val="10"/>
        <color theme="1"/>
        <rFont val="Times New Roman"/>
        <family val="1"/>
        <charset val="186"/>
      </rPr>
      <t xml:space="preserve"> 6</t>
    </r>
  </si>
  <si>
    <r>
      <t>1.7.</t>
    </r>
    <r>
      <rPr>
        <strike/>
        <sz val="10"/>
        <color rgb="FFFF0000"/>
        <rFont val="Times New Roman"/>
        <family val="1"/>
        <charset val="186"/>
      </rPr>
      <t>5</t>
    </r>
    <r>
      <rPr>
        <sz val="10"/>
        <color theme="1"/>
        <rFont val="Times New Roman"/>
        <family val="1"/>
        <charset val="186"/>
      </rPr>
      <t xml:space="preserve"> 7</t>
    </r>
  </si>
  <si>
    <r>
      <rPr>
        <strike/>
        <sz val="10"/>
        <color rgb="FFFF0000"/>
        <rFont val="Times New Roman"/>
        <family val="1"/>
        <charset val="186"/>
      </rPr>
      <t xml:space="preserve">Jānodrošina pieslēguma licence uz visu iekartas ekspluatācijas laiku Pasūtīja rīcībā esošai Siemens Teamplay programmai </t>
    </r>
    <r>
      <rPr>
        <i/>
        <strike/>
        <u/>
        <sz val="10"/>
        <color rgb="FFFF0000"/>
        <rFont val="Times New Roman"/>
        <family val="1"/>
        <charset val="186"/>
      </rPr>
      <t>vai</t>
    </r>
    <r>
      <rPr>
        <strike/>
        <sz val="10"/>
        <color rgb="FFFF0000"/>
        <rFont val="Times New Roman"/>
        <family val="1"/>
        <charset val="186"/>
      </rPr>
      <t xml:space="preserve"> jāpiedāvā ekvivalents risinājums:
Neatkarīga no iekārtas, dozu uzskaites un iekārtas pielietojuma efektivitātes (noslodzes) analīzes programmatūra. Programma sniedz pārskatu par iestādē izmantotajām iekārtām, atspoguļojot pacientu saņemtās dozas, izmantotos tehniskos parametrus ar iespēju atlasīt iekārtas  pēc izmeklējuma veida (CT, RTG), ķermeņa reģiona, izmantotā protokola, izmeklējuma veicēja un izmantotās iekārtas. Programma dod iespēju lietotājam aplūkot izmeklējumu datus diagrammu veidā, lai iegūtu secinājumus par pacientu dozu rašanās pamatcēloņiem  un iespējamiem turpmākiem pasākumiem, lai samazinātu pacientu saņemtās dozas.Programmā jābūt iespējai dozu pārskata datus eksportēt uz Microsoft excel failu. Programmā jābūt iespējai pašrocīgi noteikt dozu standartlīmeņus, ar kuriem salīdzināt pacientu saņemtās dozas.  Programma nav iebūvēta iekārtā kā statistikas rīks, programmu var pieslēgt piedāvātajai iekārtai un arī citām tā paša vai cita ražotāja iekārtām. Nosaukt programmu un pievienot aprakstu. </t>
    </r>
    <r>
      <rPr>
        <sz val="10"/>
        <rFont val="Times New Roman"/>
        <family val="1"/>
        <charset val="186"/>
      </rPr>
      <t>Jānodrošina pieslēgums slimnīcā esošām RIS un PACS sistēmu aplikācijām</t>
    </r>
  </si>
  <si>
    <r>
      <t xml:space="preserve">Visas piedāvātās Preces ir jaunas, iepriekš nelietotas un nesatur iepriekš lietotas vai atjaunotas sastāvdaļas vai komponentes, ražotas ne agrāk kā </t>
    </r>
    <r>
      <rPr>
        <strike/>
        <sz val="10"/>
        <color rgb="FFFF0000"/>
        <rFont val="Times New Roman"/>
        <family val="1"/>
        <charset val="186"/>
      </rPr>
      <t xml:space="preserve">2019 </t>
    </r>
    <r>
      <rPr>
        <sz val="10"/>
        <rFont val="Times New Roman"/>
        <family val="1"/>
        <charset val="186"/>
      </rPr>
      <t>2018. gadā;</t>
    </r>
  </si>
  <si>
    <r>
      <t>DQE Devas kvantu efektivitāte</t>
    </r>
    <r>
      <rPr>
        <sz val="10"/>
        <color rgb="FFFF0000"/>
        <rFont val="Times New Roman"/>
        <family val="1"/>
        <charset val="186"/>
      </rPr>
      <t xml:space="preserve"> </t>
    </r>
    <r>
      <rPr>
        <sz val="10"/>
        <rFont val="Times New Roman"/>
        <family val="1"/>
        <charset val="186"/>
      </rPr>
      <t xml:space="preserve">ne mazāk kā </t>
    </r>
    <r>
      <rPr>
        <strike/>
        <sz val="10"/>
        <color rgb="FFFF0000"/>
        <rFont val="Times New Roman"/>
        <family val="1"/>
        <charset val="186"/>
      </rPr>
      <t>66</t>
    </r>
    <r>
      <rPr>
        <sz val="10"/>
        <rFont val="Times New Roman"/>
        <family val="1"/>
        <charset val="186"/>
      </rPr>
      <t xml:space="preserve"> 65%</t>
    </r>
  </si>
  <si>
    <r>
      <t xml:space="preserve">Laiks no ekspozīcijas līdz pilna attēla iegūšanai uz ekrāna ne vairāk kā </t>
    </r>
    <r>
      <rPr>
        <strike/>
        <sz val="10"/>
        <color rgb="FFFF0000"/>
        <rFont val="Times New Roman"/>
        <family val="1"/>
        <charset val="186"/>
      </rPr>
      <t>6</t>
    </r>
    <r>
      <rPr>
        <sz val="10"/>
        <color theme="1"/>
        <rFont val="Times New Roman"/>
        <family val="1"/>
        <charset val="186"/>
      </rPr>
      <t xml:space="preserve"> 12 sekundes</t>
    </r>
  </si>
  <si>
    <t>Minimālais galda augstums no zemes ne vairāk kā 50 cm ± 3 cm</t>
  </si>
  <si>
    <t>Detektora bateriju lādēšanas iekārta ar vismaz 2 bateriju uzlādes vietām</t>
  </si>
  <si>
    <t>Portatīvajam digitālajam detektoram uzliekams režģis, universāls (SID ne mazāk kā 115-180 cm) no ražotāja oficiālās datu lapas - minēt parametrus</t>
  </si>
  <si>
    <t>Montāžas plāna izstrāde telpai, kur izvietos iekārtu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</si>
</sst>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Ls-426]\ * #,##0.00_-;\-[$Ls-426]\ * #,##0.00_-;_-[$Ls-426]\ * &quot;-&quot;??_-;_-@_-"/>
    <numFmt numFmtId="165" formatCode="_-[$€-2]\ * #,##0.00_-;\-[$€-2]\ * #,##0.00_-;_-[$€-2]\ * &quot;-&quot;??_-;_-@_-"/>
  </numFmts>
  <fonts count="35" x14ac:knownFonts="1">
    <font>
      <sz val="11"/>
      <color theme="1"/>
      <name val="Calibri"/>
      <family val="2"/>
      <charset val="186"/>
      <scheme val="minor"/>
    </font>
    <font>
      <sz val="11"/>
      <color theme="1"/>
      <name val="Calibri"/>
      <family val="2"/>
      <charset val="186"/>
      <scheme val="minor"/>
    </font>
    <font>
      <sz val="10"/>
      <color theme="1"/>
      <name val="Times New Roman"/>
      <family val="1"/>
      <charset val="186"/>
    </font>
    <font>
      <b/>
      <sz val="12"/>
      <color theme="1"/>
      <name val="Times New Roman"/>
      <family val="1"/>
      <charset val="186"/>
    </font>
    <font>
      <b/>
      <i/>
      <sz val="12"/>
      <color theme="1"/>
      <name val="Times New Roman"/>
      <family val="1"/>
      <charset val="186"/>
    </font>
    <font>
      <i/>
      <sz val="12"/>
      <color theme="1"/>
      <name val="Times New Roman"/>
      <family val="1"/>
      <charset val="186"/>
    </font>
    <font>
      <b/>
      <sz val="10"/>
      <name val="Times New Roman"/>
      <family val="1"/>
      <charset val="186"/>
    </font>
    <font>
      <sz val="10"/>
      <name val="Times New Roman"/>
      <family val="1"/>
      <charset val="186"/>
    </font>
    <font>
      <b/>
      <sz val="10"/>
      <color theme="1"/>
      <name val="Times New Roman"/>
      <family val="1"/>
      <charset val="186"/>
    </font>
    <font>
      <b/>
      <sz val="12"/>
      <name val="Times New Roman"/>
      <family val="1"/>
    </font>
    <font>
      <b/>
      <sz val="10"/>
      <name val="Times New Roman"/>
      <family val="1"/>
    </font>
    <font>
      <sz val="10"/>
      <name val="Times New Roman"/>
      <family val="1"/>
    </font>
    <font>
      <b/>
      <i/>
      <sz val="10"/>
      <name val="Times New Roman"/>
      <family val="1"/>
    </font>
    <font>
      <sz val="10"/>
      <name val="Arial"/>
      <family val="2"/>
      <charset val="186"/>
    </font>
    <font>
      <sz val="10"/>
      <color rgb="FFFF0000"/>
      <name val="Times New Roman"/>
      <family val="1"/>
      <charset val="186"/>
    </font>
    <font>
      <sz val="11"/>
      <color theme="1"/>
      <name val="Times New Roman"/>
      <family val="1"/>
      <charset val="186"/>
    </font>
    <font>
      <b/>
      <i/>
      <sz val="11"/>
      <color theme="1"/>
      <name val="Times New Roman"/>
      <family val="1"/>
      <charset val="186"/>
    </font>
    <font>
      <i/>
      <sz val="10"/>
      <color theme="1"/>
      <name val="Times New Roman"/>
      <family val="1"/>
      <charset val="186"/>
    </font>
    <font>
      <sz val="10"/>
      <color rgb="FF000000"/>
      <name val="Times New Roman"/>
      <family val="1"/>
      <charset val="186"/>
    </font>
    <font>
      <sz val="10"/>
      <color rgb="FF00B050"/>
      <name val="Times New Roman"/>
      <family val="1"/>
      <charset val="186"/>
    </font>
    <font>
      <u/>
      <sz val="10"/>
      <name val="Times New Roman"/>
      <family val="1"/>
      <charset val="186"/>
    </font>
    <font>
      <vertAlign val="superscript"/>
      <sz val="10"/>
      <name val="Times New Roman"/>
      <family val="1"/>
      <charset val="186"/>
    </font>
    <font>
      <i/>
      <u/>
      <sz val="10"/>
      <name val="Times New Roman"/>
      <family val="1"/>
      <charset val="186"/>
    </font>
    <font>
      <sz val="11"/>
      <name val="Calibri"/>
      <family val="2"/>
      <charset val="186"/>
      <scheme val="minor"/>
    </font>
    <font>
      <sz val="16"/>
      <color theme="1"/>
      <name val="Times New Roman"/>
      <family val="1"/>
      <charset val="186"/>
    </font>
    <font>
      <sz val="8"/>
      <color theme="1"/>
      <name val="Times New Roman"/>
      <family val="1"/>
      <charset val="186"/>
    </font>
    <font>
      <b/>
      <sz val="16"/>
      <name val="Times New Roman"/>
      <family val="1"/>
      <charset val="186"/>
    </font>
    <font>
      <sz val="11"/>
      <name val="Times New Roman"/>
      <family val="1"/>
      <charset val="186"/>
    </font>
    <font>
      <sz val="16"/>
      <name val="Times New Roman"/>
      <family val="1"/>
      <charset val="186"/>
    </font>
    <font>
      <sz val="8"/>
      <name val="Times New Roman"/>
      <family val="1"/>
      <charset val="186"/>
    </font>
    <font>
      <sz val="9"/>
      <name val="Times New Roman"/>
      <family val="1"/>
      <charset val="186"/>
    </font>
    <font>
      <sz val="8"/>
      <name val="Arial"/>
      <family val="2"/>
    </font>
    <font>
      <sz val="11"/>
      <color indexed="8"/>
      <name val="Calibri"/>
      <family val="2"/>
      <charset val="186"/>
    </font>
    <font>
      <strike/>
      <sz val="10"/>
      <color rgb="FFFF0000"/>
      <name val="Times New Roman"/>
      <family val="1"/>
      <charset val="186"/>
    </font>
    <font>
      <i/>
      <strike/>
      <u/>
      <sz val="10"/>
      <color rgb="FFFF0000"/>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indexed="6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indexed="64"/>
      </right>
      <top style="medium">
        <color auto="1"/>
      </top>
      <bottom style="thin">
        <color indexed="64"/>
      </bottom>
      <diagonal/>
    </border>
    <border>
      <left style="thin">
        <color auto="1"/>
      </left>
      <right/>
      <top style="medium">
        <color auto="1"/>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11">
    <xf numFmtId="0" fontId="0" fillId="0" borderId="0"/>
    <xf numFmtId="164" fontId="2" fillId="0" borderId="0">
      <alignment vertical="center" wrapText="1"/>
    </xf>
    <xf numFmtId="0" fontId="1" fillId="0" borderId="0"/>
    <xf numFmtId="0" fontId="13" fillId="0" borderId="0"/>
    <xf numFmtId="0" fontId="13" fillId="0" borderId="0"/>
    <xf numFmtId="0" fontId="13" fillId="0" borderId="0"/>
    <xf numFmtId="0" fontId="13" fillId="5" borderId="0">
      <alignment vertical="center" wrapText="1"/>
    </xf>
    <xf numFmtId="0" fontId="1" fillId="0" borderId="0"/>
    <xf numFmtId="0" fontId="13" fillId="0" borderId="0"/>
    <xf numFmtId="0" fontId="13" fillId="0" borderId="0"/>
    <xf numFmtId="0" fontId="32" fillId="0" borderId="0"/>
  </cellStyleXfs>
  <cellXfs count="166">
    <xf numFmtId="0" fontId="0" fillId="0" borderId="0" xfId="0"/>
    <xf numFmtId="164" fontId="2" fillId="0" borderId="0" xfId="1" applyAlignment="1">
      <alignment horizontal="left" vertical="top" wrapText="1"/>
    </xf>
    <xf numFmtId="49" fontId="11" fillId="0" borderId="1" xfId="0" applyNumberFormat="1" applyFont="1" applyBorder="1" applyAlignment="1">
      <alignment horizontal="right" vertical="center" wrapText="1"/>
    </xf>
    <xf numFmtId="0" fontId="2" fillId="0" borderId="1" xfId="0" applyFont="1" applyBorder="1" applyAlignment="1">
      <alignment wrapText="1"/>
    </xf>
    <xf numFmtId="14" fontId="2" fillId="0" borderId="0" xfId="1" applyNumberFormat="1" applyAlignment="1">
      <alignment horizontal="right" vertical="center"/>
    </xf>
    <xf numFmtId="0" fontId="6" fillId="0" borderId="2" xfId="0" quotePrefix="1" applyFont="1" applyBorder="1" applyAlignment="1">
      <alignment horizontal="right" vertical="top" wrapText="1"/>
    </xf>
    <xf numFmtId="0" fontId="2" fillId="0" borderId="1" xfId="0" applyFont="1" applyBorder="1"/>
    <xf numFmtId="0" fontId="7" fillId="0" borderId="5" xfId="1" quotePrefix="1" applyNumberFormat="1" applyFont="1" applyBorder="1" applyAlignment="1">
      <alignment horizontal="right" vertical="center" wrapText="1"/>
    </xf>
    <xf numFmtId="0" fontId="2" fillId="0" borderId="5" xfId="1" applyNumberFormat="1" applyBorder="1" applyAlignment="1">
      <alignment horizontal="left" vertical="top" wrapText="1"/>
    </xf>
    <xf numFmtId="0" fontId="2" fillId="0" borderId="0" xfId="1" applyNumberFormat="1" applyAlignment="1">
      <alignment horizontal="left" vertical="center" wrapText="1"/>
    </xf>
    <xf numFmtId="49" fontId="11" fillId="0" borderId="6" xfId="0" applyNumberFormat="1" applyFont="1" applyBorder="1" applyAlignment="1">
      <alignment horizontal="right" vertical="center" wrapText="1"/>
    </xf>
    <xf numFmtId="0" fontId="6" fillId="0" borderId="7" xfId="0" quotePrefix="1" applyFont="1" applyBorder="1" applyAlignment="1">
      <alignment horizontal="right" vertical="top" wrapText="1"/>
    </xf>
    <xf numFmtId="0" fontId="0" fillId="0" borderId="0" xfId="0" applyAlignment="1">
      <alignment wrapText="1"/>
    </xf>
    <xf numFmtId="0" fontId="15" fillId="0" borderId="0" xfId="0" applyFont="1" applyAlignment="1">
      <alignment horizontal="justify" vertical="center"/>
    </xf>
    <xf numFmtId="0" fontId="17" fillId="0" borderId="0" xfId="0" applyFont="1" applyAlignment="1">
      <alignment horizontal="justify" vertical="center"/>
    </xf>
    <xf numFmtId="0" fontId="8" fillId="0" borderId="1"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vertical="center" wrapText="1"/>
    </xf>
    <xf numFmtId="0" fontId="7" fillId="0" borderId="1" xfId="0" applyFont="1" applyBorder="1" applyAlignment="1">
      <alignment vertical="center" wrapText="1"/>
    </xf>
    <xf numFmtId="0" fontId="7" fillId="2" borderId="1" xfId="0" applyFont="1" applyFill="1" applyBorder="1" applyAlignment="1">
      <alignment vertical="center" wrapText="1"/>
    </xf>
    <xf numFmtId="0" fontId="7" fillId="0" borderId="1" xfId="1" applyNumberFormat="1" applyFont="1" applyBorder="1" applyAlignment="1">
      <alignment horizontal="right" vertical="center" wrapText="1"/>
    </xf>
    <xf numFmtId="49" fontId="8" fillId="0" borderId="1" xfId="0" quotePrefix="1" applyNumberFormat="1" applyFont="1" applyBorder="1" applyAlignment="1">
      <alignment vertical="center"/>
    </xf>
    <xf numFmtId="49" fontId="2" fillId="0" borderId="1" xfId="0" quotePrefix="1" applyNumberFormat="1" applyFont="1" applyBorder="1" applyAlignment="1">
      <alignment vertical="center"/>
    </xf>
    <xf numFmtId="49" fontId="7" fillId="0" borderId="1" xfId="0" quotePrefix="1" applyNumberFormat="1" applyFont="1" applyBorder="1" applyAlignment="1">
      <alignment vertical="center" wrapText="1"/>
    </xf>
    <xf numFmtId="49" fontId="6" fillId="0" borderId="1" xfId="0" quotePrefix="1" applyNumberFormat="1" applyFont="1" applyBorder="1" applyAlignment="1">
      <alignment vertical="center" wrapText="1"/>
    </xf>
    <xf numFmtId="49" fontId="6" fillId="0" borderId="1" xfId="0" quotePrefix="1" applyNumberFormat="1" applyFont="1" applyBorder="1" applyAlignment="1">
      <alignment vertical="center"/>
    </xf>
    <xf numFmtId="49" fontId="7" fillId="0" borderId="1" xfId="0" quotePrefix="1" applyNumberFormat="1" applyFont="1" applyBorder="1" applyAlignment="1">
      <alignment vertical="center"/>
    </xf>
    <xf numFmtId="49" fontId="2" fillId="0" borderId="3" xfId="0" quotePrefix="1" applyNumberFormat="1" applyFont="1" applyBorder="1" applyAlignment="1">
      <alignment vertical="center"/>
    </xf>
    <xf numFmtId="0" fontId="0" fillId="0" borderId="0" xfId="0" applyAlignment="1">
      <alignment vertical="center"/>
    </xf>
    <xf numFmtId="0" fontId="6" fillId="3" borderId="1" xfId="1" applyNumberFormat="1" applyFont="1" applyFill="1" applyBorder="1" applyAlignment="1">
      <alignment horizontal="center" vertical="center" wrapText="1"/>
    </xf>
    <xf numFmtId="0" fontId="8" fillId="3" borderId="1" xfId="1" applyNumberFormat="1" applyFont="1" applyFill="1" applyBorder="1" applyAlignment="1">
      <alignment horizontal="center" vertical="center" wrapText="1"/>
    </xf>
    <xf numFmtId="49" fontId="9" fillId="3" borderId="1" xfId="1" quotePrefix="1" applyNumberFormat="1" applyFont="1" applyFill="1" applyBorder="1" applyAlignment="1">
      <alignment horizontal="center" vertical="center" wrapText="1"/>
    </xf>
    <xf numFmtId="0" fontId="9" fillId="3" borderId="2" xfId="1" applyNumberFormat="1" applyFont="1" applyFill="1" applyBorder="1" applyAlignment="1">
      <alignment horizontal="left" vertical="top" wrapText="1"/>
    </xf>
    <xf numFmtId="0" fontId="6" fillId="3" borderId="1" xfId="0" applyFont="1" applyFill="1" applyBorder="1" applyAlignment="1">
      <alignment vertical="center" wrapText="1"/>
    </xf>
    <xf numFmtId="0" fontId="12" fillId="3" borderId="2" xfId="1" applyNumberFormat="1" applyFont="1" applyFill="1" applyBorder="1" applyAlignment="1">
      <alignment horizontal="right" vertical="center" wrapText="1"/>
    </xf>
    <xf numFmtId="0" fontId="2" fillId="2" borderId="1" xfId="0" applyFont="1" applyFill="1" applyBorder="1" applyAlignment="1">
      <alignment vertical="center" wrapText="1"/>
    </xf>
    <xf numFmtId="0" fontId="7" fillId="2" borderId="1" xfId="0" applyFont="1" applyFill="1" applyBorder="1" applyAlignment="1">
      <alignment wrapText="1"/>
    </xf>
    <xf numFmtId="0" fontId="11" fillId="0" borderId="1" xfId="0" quotePrefix="1" applyFont="1" applyBorder="1" applyAlignment="1">
      <alignment horizontal="right" vertical="top" wrapText="1"/>
    </xf>
    <xf numFmtId="0" fontId="7" fillId="0" borderId="1" xfId="0" applyFont="1" applyBorder="1" applyAlignment="1">
      <alignment vertical="center"/>
    </xf>
    <xf numFmtId="0" fontId="11" fillId="0" borderId="1" xfId="0" applyFont="1" applyBorder="1"/>
    <xf numFmtId="0" fontId="11" fillId="0" borderId="1" xfId="0" applyFont="1" applyBorder="1" applyAlignment="1">
      <alignment wrapText="1"/>
    </xf>
    <xf numFmtId="0" fontId="7" fillId="2" borderId="4" xfId="0" applyFont="1" applyFill="1" applyBorder="1" applyAlignment="1">
      <alignment vertical="center" wrapText="1"/>
    </xf>
    <xf numFmtId="0" fontId="6" fillId="2" borderId="1" xfId="0" applyFont="1" applyFill="1" applyBorder="1"/>
    <xf numFmtId="0" fontId="6" fillId="3" borderId="2" xfId="0" applyFont="1" applyFill="1" applyBorder="1" applyAlignment="1">
      <alignment vertical="center" wrapText="1"/>
    </xf>
    <xf numFmtId="0" fontId="6" fillId="3" borderId="1" xfId="0" quotePrefix="1" applyFont="1" applyFill="1" applyBorder="1" applyAlignment="1">
      <alignment horizontal="right" vertical="center" wrapText="1"/>
    </xf>
    <xf numFmtId="0" fontId="2" fillId="0" borderId="4" xfId="0" applyFont="1" applyBorder="1" applyAlignment="1">
      <alignment vertical="center" wrapText="1"/>
    </xf>
    <xf numFmtId="49" fontId="2" fillId="3" borderId="3" xfId="0" quotePrefix="1" applyNumberFormat="1" applyFont="1" applyFill="1" applyBorder="1" applyAlignment="1">
      <alignment vertical="center"/>
    </xf>
    <xf numFmtId="0" fontId="12" fillId="3" borderId="2" xfId="1" quotePrefix="1" applyNumberFormat="1" applyFont="1" applyFill="1" applyBorder="1" applyAlignment="1">
      <alignment horizontal="left" vertical="center" wrapText="1"/>
    </xf>
    <xf numFmtId="0" fontId="2" fillId="3" borderId="1" xfId="0" applyFont="1" applyFill="1" applyBorder="1"/>
    <xf numFmtId="0" fontId="11" fillId="3" borderId="1" xfId="0" applyFont="1" applyFill="1" applyBorder="1"/>
    <xf numFmtId="0" fontId="2" fillId="0" borderId="0" xfId="0" applyFont="1"/>
    <xf numFmtId="0" fontId="2" fillId="2" borderId="0" xfId="0" applyFont="1" applyFill="1"/>
    <xf numFmtId="0" fontId="7" fillId="0" borderId="0" xfId="0" applyFont="1"/>
    <xf numFmtId="0" fontId="15" fillId="0" borderId="0" xfId="0" applyFont="1" applyAlignment="1">
      <alignment vertical="center"/>
    </xf>
    <xf numFmtId="0" fontId="7" fillId="0" borderId="1" xfId="0" applyFont="1" applyBorder="1" applyAlignment="1">
      <alignment horizontal="center" vertical="center" wrapText="1"/>
    </xf>
    <xf numFmtId="0" fontId="2" fillId="0" borderId="11" xfId="0" applyFont="1" applyBorder="1" applyAlignment="1">
      <alignment horizontal="center" vertical="center"/>
    </xf>
    <xf numFmtId="49" fontId="2" fillId="0" borderId="11" xfId="0" applyNumberFormat="1" applyFont="1" applyBorder="1" applyAlignment="1">
      <alignment horizontal="left" vertical="center" wrapText="1"/>
    </xf>
    <xf numFmtId="4" fontId="2" fillId="0" borderId="11" xfId="0" applyNumberFormat="1" applyFont="1" applyBorder="1" applyAlignment="1">
      <alignment horizontal="right" vertical="center" shrinkToFit="1"/>
    </xf>
    <xf numFmtId="0" fontId="2" fillId="0" borderId="1" xfId="0" applyFont="1" applyBorder="1" applyAlignment="1">
      <alignment horizontal="center" vertical="center"/>
    </xf>
    <xf numFmtId="49" fontId="2" fillId="0" borderId="2" xfId="0" applyNumberFormat="1" applyFont="1" applyBorder="1" applyAlignment="1">
      <alignment horizontal="center" vertical="center"/>
    </xf>
    <xf numFmtId="0" fontId="8" fillId="0" borderId="1" xfId="0" applyFont="1" applyBorder="1" applyAlignment="1">
      <alignment horizontal="center" vertical="center" wrapText="1"/>
    </xf>
    <xf numFmtId="4" fontId="2" fillId="0" borderId="1" xfId="0" applyNumberFormat="1" applyFont="1" applyBorder="1" applyAlignment="1">
      <alignment horizontal="right" vertical="center" shrinkToFit="1"/>
    </xf>
    <xf numFmtId="0" fontId="2" fillId="0" borderId="1" xfId="0" applyFont="1" applyBorder="1" applyAlignment="1">
      <alignment horizontal="left" vertical="center" wrapText="1"/>
    </xf>
    <xf numFmtId="4" fontId="8" fillId="0" borderId="1" xfId="0" applyNumberFormat="1" applyFont="1" applyBorder="1" applyAlignment="1">
      <alignment horizontal="right" vertical="center" shrinkToFit="1"/>
    </xf>
    <xf numFmtId="0" fontId="27" fillId="0" borderId="0" xfId="0" applyFont="1"/>
    <xf numFmtId="0" fontId="27" fillId="0" borderId="0" xfId="0" applyFont="1" applyAlignment="1">
      <alignment horizontal="center"/>
    </xf>
    <xf numFmtId="1" fontId="7" fillId="0" borderId="11" xfId="0" applyNumberFormat="1" applyFont="1" applyBorder="1" applyAlignment="1">
      <alignment horizontal="center" vertical="center"/>
    </xf>
    <xf numFmtId="1" fontId="7" fillId="0" borderId="11" xfId="0" applyNumberFormat="1" applyFont="1" applyBorder="1" applyAlignment="1">
      <alignment horizontal="center" vertical="center" wrapText="1"/>
    </xf>
    <xf numFmtId="1" fontId="7" fillId="0" borderId="11" xfId="0" applyNumberFormat="1" applyFont="1" applyBorder="1" applyAlignment="1">
      <alignment horizontal="center" vertical="center" shrinkToFit="1"/>
    </xf>
    <xf numFmtId="1" fontId="7" fillId="0" borderId="11" xfId="0" applyNumberFormat="1" applyFont="1" applyBorder="1" applyAlignment="1">
      <alignment vertical="center" shrinkToFit="1"/>
    </xf>
    <xf numFmtId="0" fontId="7" fillId="0" borderId="3" xfId="0" applyFont="1" applyBorder="1" applyAlignment="1">
      <alignment horizontal="center" vertical="center"/>
    </xf>
    <xf numFmtId="49" fontId="6" fillId="0" borderId="3" xfId="0" applyNumberFormat="1" applyFont="1" applyBorder="1" applyAlignment="1">
      <alignment horizontal="center" vertical="center" wrapText="1"/>
    </xf>
    <xf numFmtId="49" fontId="7" fillId="0" borderId="3" xfId="0" applyNumberFormat="1" applyFont="1" applyBorder="1" applyAlignment="1">
      <alignment horizontal="center" vertical="center"/>
    </xf>
    <xf numFmtId="4" fontId="7" fillId="0" borderId="3" xfId="0" applyNumberFormat="1" applyFont="1" applyBorder="1" applyAlignment="1">
      <alignment horizontal="center" vertical="center" shrinkToFit="1"/>
    </xf>
    <xf numFmtId="4" fontId="7" fillId="0" borderId="3" xfId="0" applyNumberFormat="1" applyFont="1" applyBorder="1" applyAlignment="1">
      <alignment horizontal="right" vertical="center" shrinkToFit="1"/>
    </xf>
    <xf numFmtId="4" fontId="7" fillId="0" borderId="3" xfId="0" applyNumberFormat="1" applyFont="1" applyBorder="1" applyAlignment="1">
      <alignment vertical="center" shrinkToFit="1"/>
    </xf>
    <xf numFmtId="0" fontId="7" fillId="4" borderId="3" xfId="0" applyFont="1" applyFill="1" applyBorder="1" applyAlignment="1">
      <alignment horizontal="center" vertical="center"/>
    </xf>
    <xf numFmtId="49" fontId="6" fillId="4" borderId="3" xfId="0" applyNumberFormat="1" applyFont="1" applyFill="1" applyBorder="1" applyAlignment="1">
      <alignment horizontal="center" vertical="center" wrapText="1"/>
    </xf>
    <xf numFmtId="49" fontId="7" fillId="4" borderId="3" xfId="0" applyNumberFormat="1" applyFont="1" applyFill="1" applyBorder="1" applyAlignment="1">
      <alignment horizontal="center" vertical="center"/>
    </xf>
    <xf numFmtId="4" fontId="7" fillId="4" borderId="3" xfId="0" applyNumberFormat="1" applyFont="1" applyFill="1" applyBorder="1" applyAlignment="1">
      <alignment horizontal="center" vertical="center" shrinkToFit="1"/>
    </xf>
    <xf numFmtId="4" fontId="7" fillId="4" borderId="3" xfId="0" applyNumberFormat="1" applyFont="1" applyFill="1" applyBorder="1" applyAlignment="1">
      <alignment horizontal="right" vertical="center" shrinkToFit="1"/>
    </xf>
    <xf numFmtId="4" fontId="7" fillId="4" borderId="3" xfId="0" applyNumberFormat="1" applyFont="1" applyFill="1" applyBorder="1" applyAlignment="1">
      <alignment vertical="center" shrinkToFit="1"/>
    </xf>
    <xf numFmtId="2" fontId="7" fillId="0" borderId="12" xfId="6" applyNumberFormat="1" applyFont="1" applyFill="1" applyBorder="1" applyAlignment="1">
      <alignment horizontal="center" vertical="center" wrapText="1"/>
    </xf>
    <xf numFmtId="2" fontId="7" fillId="0" borderId="12" xfId="7" applyNumberFormat="1" applyFont="1" applyBorder="1" applyAlignment="1">
      <alignment horizontal="right" vertical="center" wrapText="1"/>
    </xf>
    <xf numFmtId="4" fontId="7" fillId="0" borderId="12" xfId="8" applyNumberFormat="1" applyFont="1" applyBorder="1" applyAlignment="1">
      <alignment vertical="center"/>
    </xf>
    <xf numFmtId="2" fontId="7" fillId="0" borderId="12" xfId="9" applyNumberFormat="1" applyFont="1" applyBorder="1" applyAlignment="1">
      <alignment horizontal="right" vertical="center"/>
    </xf>
    <xf numFmtId="2" fontId="7" fillId="0" borderId="12" xfId="8" applyNumberFormat="1" applyFont="1" applyBorder="1" applyAlignment="1">
      <alignment horizontal="right" vertical="center" wrapText="1"/>
    </xf>
    <xf numFmtId="4" fontId="6" fillId="0" borderId="12" xfId="0" applyNumberFormat="1" applyFont="1" applyBorder="1" applyAlignment="1">
      <alignment horizontal="right" vertical="center" shrinkToFit="1"/>
    </xf>
    <xf numFmtId="0" fontId="7" fillId="0" borderId="0" xfId="0" applyFont="1" applyAlignment="1">
      <alignment horizontal="center"/>
    </xf>
    <xf numFmtId="0" fontId="7" fillId="0" borderId="12" xfId="4" applyFont="1" applyBorder="1" applyAlignment="1">
      <alignment horizontal="center" vertical="center" textRotation="90" wrapText="1"/>
    </xf>
    <xf numFmtId="2" fontId="7" fillId="0" borderId="12" xfId="4" applyNumberFormat="1" applyFont="1" applyBorder="1" applyAlignment="1">
      <alignment horizontal="center" vertical="center" textRotation="90" wrapText="1"/>
    </xf>
    <xf numFmtId="0" fontId="30" fillId="0" borderId="12" xfId="5" applyFont="1" applyBorder="1" applyAlignment="1">
      <alignment horizontal="center" vertical="center" wrapText="1"/>
    </xf>
    <xf numFmtId="0" fontId="30" fillId="4" borderId="12" xfId="5" applyFont="1" applyFill="1" applyBorder="1" applyAlignment="1">
      <alignment horizontal="center" vertical="center" wrapText="1"/>
    </xf>
    <xf numFmtId="0" fontId="7" fillId="0" borderId="12" xfId="0" applyFont="1" applyBorder="1" applyAlignment="1">
      <alignment horizontal="center" vertical="center"/>
    </xf>
    <xf numFmtId="49" fontId="29" fillId="0" borderId="12" xfId="5" applyNumberFormat="1" applyFont="1" applyBorder="1" applyAlignment="1">
      <alignment horizontal="center" vertical="center" wrapText="1"/>
    </xf>
    <xf numFmtId="0" fontId="31" fillId="0" borderId="12" xfId="0" applyFont="1" applyBorder="1" applyAlignment="1">
      <alignment horizontal="center"/>
    </xf>
    <xf numFmtId="0" fontId="31" fillId="0" borderId="12" xfId="0" applyFont="1" applyBorder="1" applyAlignment="1">
      <alignment wrapText="1"/>
    </xf>
    <xf numFmtId="0" fontId="27" fillId="0" borderId="12" xfId="0" applyFont="1" applyBorder="1" applyAlignment="1">
      <alignment horizontal="center"/>
    </xf>
    <xf numFmtId="0" fontId="29" fillId="4" borderId="12" xfId="5" applyFont="1" applyFill="1" applyBorder="1" applyAlignment="1">
      <alignment horizontal="center" vertical="center" wrapText="1"/>
    </xf>
    <xf numFmtId="0" fontId="31" fillId="4" borderId="12" xfId="0" applyFont="1" applyFill="1" applyBorder="1" applyAlignment="1">
      <alignment horizontal="center"/>
    </xf>
    <xf numFmtId="2" fontId="7" fillId="4" borderId="12" xfId="6" applyNumberFormat="1" applyFont="1" applyFill="1" applyBorder="1" applyAlignment="1">
      <alignment horizontal="center" vertical="center" wrapText="1"/>
    </xf>
    <xf numFmtId="2" fontId="7" fillId="4" borderId="12" xfId="7" applyNumberFormat="1" applyFont="1" applyFill="1" applyBorder="1" applyAlignment="1">
      <alignment horizontal="right" vertical="center" wrapText="1"/>
    </xf>
    <xf numFmtId="4" fontId="7" fillId="4" borderId="12" xfId="8" applyNumberFormat="1" applyFont="1" applyFill="1" applyBorder="1" applyAlignment="1">
      <alignment vertical="center"/>
    </xf>
    <xf numFmtId="2" fontId="7" fillId="4" borderId="12" xfId="9" applyNumberFormat="1" applyFont="1" applyFill="1" applyBorder="1" applyAlignment="1">
      <alignment horizontal="right" vertical="center"/>
    </xf>
    <xf numFmtId="2" fontId="7" fillId="4" borderId="12" xfId="8" applyNumberFormat="1" applyFont="1" applyFill="1" applyBorder="1" applyAlignment="1">
      <alignment horizontal="right" vertical="center" wrapText="1"/>
    </xf>
    <xf numFmtId="0" fontId="29" fillId="2" borderId="12" xfId="5" applyFont="1" applyFill="1" applyBorder="1" applyAlignment="1">
      <alignment horizontal="center" vertical="center" wrapText="1"/>
    </xf>
    <xf numFmtId="0" fontId="31" fillId="2" borderId="12" xfId="0" applyFont="1" applyFill="1" applyBorder="1" applyAlignment="1">
      <alignment horizontal="center"/>
    </xf>
    <xf numFmtId="2" fontId="7" fillId="2" borderId="12" xfId="6" applyNumberFormat="1" applyFont="1" applyFill="1" applyBorder="1" applyAlignment="1">
      <alignment horizontal="center" vertical="center" wrapText="1"/>
    </xf>
    <xf numFmtId="2" fontId="7" fillId="2" borderId="12" xfId="7" applyNumberFormat="1" applyFont="1" applyFill="1" applyBorder="1" applyAlignment="1">
      <alignment horizontal="right" vertical="center" wrapText="1"/>
    </xf>
    <xf numFmtId="2" fontId="7" fillId="2" borderId="12" xfId="9" applyNumberFormat="1" applyFont="1" applyFill="1" applyBorder="1" applyAlignment="1">
      <alignment horizontal="right" vertical="center"/>
    </xf>
    <xf numFmtId="0" fontId="31" fillId="0" borderId="12" xfId="0" applyFont="1" applyBorder="1" applyAlignment="1">
      <alignment horizontal="right" wrapText="1"/>
    </xf>
    <xf numFmtId="0" fontId="29" fillId="0" borderId="12" xfId="5" applyFont="1" applyBorder="1" applyAlignment="1">
      <alignment horizontal="center" vertical="center" wrapText="1"/>
    </xf>
    <xf numFmtId="1" fontId="7" fillId="0" borderId="16" xfId="10" applyNumberFormat="1" applyFont="1" applyBorder="1" applyAlignment="1" applyProtection="1">
      <alignment horizontal="center" vertical="center"/>
      <protection locked="0"/>
    </xf>
    <xf numFmtId="0" fontId="31" fillId="0" borderId="3" xfId="0" applyFont="1" applyBorder="1" applyAlignment="1">
      <alignment horizontal="right" wrapText="1"/>
    </xf>
    <xf numFmtId="49" fontId="14" fillId="0" borderId="1" xfId="0" quotePrefix="1" applyNumberFormat="1" applyFont="1" applyBorder="1" applyAlignment="1">
      <alignment vertical="center"/>
    </xf>
    <xf numFmtId="0" fontId="7" fillId="2" borderId="1" xfId="0" applyFont="1" applyFill="1" applyBorder="1" applyAlignment="1">
      <alignment horizontal="left" vertical="center" wrapText="1"/>
    </xf>
    <xf numFmtId="0" fontId="23" fillId="0" borderId="1" xfId="0" applyFont="1" applyBorder="1" applyAlignment="1">
      <alignment horizontal="left" vertical="center" wrapText="1"/>
    </xf>
    <xf numFmtId="0" fontId="7" fillId="0" borderId="1" xfId="1" applyNumberFormat="1" applyFont="1" applyBorder="1" applyAlignment="1">
      <alignment horizontal="left" vertical="top" wrapText="1"/>
    </xf>
    <xf numFmtId="0" fontId="7" fillId="0" borderId="1" xfId="1" quotePrefix="1" applyNumberFormat="1" applyFont="1" applyBorder="1" applyAlignment="1">
      <alignment horizontal="left" vertical="top" wrapText="1"/>
    </xf>
    <xf numFmtId="0" fontId="3" fillId="0" borderId="0" xfId="1" applyNumberFormat="1" applyFont="1" applyAlignment="1">
      <alignment horizontal="center" vertical="center" wrapText="1"/>
    </xf>
    <xf numFmtId="0" fontId="5" fillId="0" borderId="0" xfId="1" applyNumberFormat="1" applyFont="1" applyAlignment="1">
      <alignment horizontal="center" wrapText="1"/>
    </xf>
    <xf numFmtId="0" fontId="4" fillId="0" borderId="0" xfId="1" applyNumberFormat="1" applyFont="1" applyAlignment="1">
      <alignment horizontal="center" wrapText="1"/>
    </xf>
    <xf numFmtId="0" fontId="6" fillId="0" borderId="0" xfId="1" applyNumberFormat="1" applyFont="1" applyAlignment="1">
      <alignment horizontal="left" vertical="center" wrapText="1"/>
    </xf>
    <xf numFmtId="0" fontId="17" fillId="0" borderId="0" xfId="0" applyFont="1" applyAlignment="1">
      <alignment horizontal="right" vertical="center" wrapText="1"/>
    </xf>
    <xf numFmtId="0" fontId="17" fillId="0" borderId="0" xfId="0" applyFont="1" applyAlignment="1">
      <alignment horizontal="center" vertical="center" wrapText="1"/>
    </xf>
    <xf numFmtId="0" fontId="17" fillId="0" borderId="0" xfId="0" applyFont="1" applyAlignment="1">
      <alignment horizontal="center" vertical="center"/>
    </xf>
    <xf numFmtId="49" fontId="11" fillId="0" borderId="1" xfId="0" applyNumberFormat="1" applyFont="1" applyBorder="1" applyAlignment="1">
      <alignment horizontal="center" vertical="center" wrapText="1"/>
    </xf>
    <xf numFmtId="0" fontId="16" fillId="0" borderId="0" xfId="0" applyFont="1" applyAlignment="1">
      <alignment horizontal="left" vertical="center" wrapText="1"/>
    </xf>
    <xf numFmtId="0" fontId="10" fillId="3" borderId="1" xfId="1" applyNumberFormat="1" applyFont="1" applyFill="1" applyBorder="1" applyAlignment="1">
      <alignment horizontal="center" vertical="center" wrapText="1"/>
    </xf>
    <xf numFmtId="0" fontId="12" fillId="3" borderId="1" xfId="1" quotePrefix="1" applyNumberFormat="1" applyFont="1" applyFill="1" applyBorder="1" applyAlignment="1">
      <alignment horizontal="left" vertical="center" wrapText="1"/>
    </xf>
    <xf numFmtId="0" fontId="11" fillId="0" borderId="1" xfId="0" applyFont="1" applyBorder="1" applyAlignment="1">
      <alignment horizontal="center" vertical="center" wrapText="1"/>
    </xf>
    <xf numFmtId="165"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65" fontId="6" fillId="2" borderId="2" xfId="0" applyNumberFormat="1" applyFont="1" applyFill="1" applyBorder="1" applyAlignment="1">
      <alignment horizontal="center" vertical="center" wrapText="1"/>
    </xf>
    <xf numFmtId="165" fontId="6" fillId="2" borderId="8" xfId="0" applyNumberFormat="1" applyFont="1" applyFill="1" applyBorder="1" applyAlignment="1">
      <alignment horizontal="center" vertical="center" wrapText="1"/>
    </xf>
    <xf numFmtId="0" fontId="6" fillId="0" borderId="0" xfId="0" applyFont="1" applyAlignment="1">
      <alignment horizontal="right" vertical="center"/>
    </xf>
    <xf numFmtId="0" fontId="18" fillId="0" borderId="0" xfId="0" applyFont="1" applyAlignment="1">
      <alignment horizontal="right" vertical="center"/>
    </xf>
    <xf numFmtId="0" fontId="2" fillId="0" borderId="0" xfId="0" applyFont="1" applyAlignment="1">
      <alignment horizontal="right" vertical="center"/>
    </xf>
    <xf numFmtId="164" fontId="14" fillId="0" borderId="0" xfId="1" applyFont="1" applyAlignment="1">
      <alignment horizontal="center" vertical="center" wrapText="1"/>
    </xf>
    <xf numFmtId="164" fontId="2" fillId="0" borderId="0" xfId="1" applyAlignment="1">
      <alignment horizontal="center" vertical="center" wrapText="1"/>
    </xf>
    <xf numFmtId="0" fontId="6" fillId="0" borderId="13" xfId="0" applyFont="1" applyBorder="1" applyAlignment="1">
      <alignment horizontal="right" vertical="center"/>
    </xf>
    <xf numFmtId="0" fontId="6" fillId="0" borderId="14" xfId="0" applyFont="1" applyBorder="1" applyAlignment="1">
      <alignment horizontal="right" vertical="center"/>
    </xf>
    <xf numFmtId="0" fontId="6" fillId="0" borderId="15" xfId="0" applyFont="1" applyBorder="1" applyAlignment="1">
      <alignment horizontal="right" vertical="center"/>
    </xf>
    <xf numFmtId="0" fontId="28" fillId="0" borderId="5" xfId="0" applyFont="1" applyBorder="1" applyAlignment="1">
      <alignment horizontal="center"/>
    </xf>
    <xf numFmtId="0" fontId="29" fillId="0" borderId="14" xfId="0" applyFont="1" applyBorder="1" applyAlignment="1">
      <alignment horizontal="center" vertical="top"/>
    </xf>
    <xf numFmtId="0" fontId="7" fillId="0" borderId="1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7" fillId="0" borderId="13" xfId="4" applyFont="1" applyBorder="1" applyAlignment="1">
      <alignment horizontal="center" vertical="center"/>
    </xf>
    <xf numFmtId="0" fontId="7" fillId="0" borderId="14" xfId="4" applyFont="1" applyBorder="1" applyAlignment="1">
      <alignment horizontal="center" vertical="center"/>
    </xf>
    <xf numFmtId="0" fontId="7" fillId="0" borderId="15" xfId="4" applyFont="1" applyBorder="1" applyAlignment="1">
      <alignment horizontal="center" vertical="center"/>
    </xf>
    <xf numFmtId="0" fontId="7" fillId="0" borderId="12" xfId="4" applyFont="1" applyBorder="1" applyAlignment="1">
      <alignment horizontal="center" vertical="center"/>
    </xf>
    <xf numFmtId="0" fontId="26" fillId="0" borderId="0" xfId="0" applyFont="1" applyAlignment="1">
      <alignment horizontal="center"/>
    </xf>
    <xf numFmtId="0" fontId="24" fillId="0" borderId="5" xfId="0" applyFont="1" applyBorder="1" applyAlignment="1">
      <alignment horizontal="center"/>
    </xf>
    <xf numFmtId="0" fontId="25" fillId="0" borderId="0" xfId="0" applyFont="1" applyAlignment="1">
      <alignment horizontal="center" vertical="top"/>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8" fillId="0" borderId="2" xfId="0" applyFont="1" applyBorder="1" applyAlignment="1">
      <alignment horizontal="right" vertical="center" wrapText="1"/>
    </xf>
    <xf numFmtId="0" fontId="8" fillId="0" borderId="10" xfId="0" applyFont="1" applyBorder="1" applyAlignment="1">
      <alignment horizontal="right" vertical="center" wrapText="1"/>
    </xf>
    <xf numFmtId="0" fontId="8" fillId="0" borderId="8" xfId="0" applyFont="1" applyBorder="1" applyAlignment="1">
      <alignment horizontal="right" vertical="center" wrapText="1"/>
    </xf>
  </cellXfs>
  <cellStyles count="11">
    <cellStyle name="Excel Built-in Normal" xfId="10" xr:uid="{826DD094-20FD-4B52-8E7C-83A934BDD1EF}"/>
    <cellStyle name="Normal" xfId="0" builtinId="0"/>
    <cellStyle name="Normal 12 2" xfId="7" xr:uid="{0313D3ED-0781-4EE4-B5AD-737BBC6A1A28}"/>
    <cellStyle name="Normal 2" xfId="3" xr:uid="{00000000-0005-0000-0000-000001000000}"/>
    <cellStyle name="Normal 3" xfId="4" xr:uid="{B3AA5164-5456-470E-A0E1-64B76ABFA43C}"/>
    <cellStyle name="Normal 4" xfId="1" xr:uid="{00000000-0005-0000-0000-000002000000}"/>
    <cellStyle name="Normal 6" xfId="2" xr:uid="{00000000-0005-0000-0000-000003000000}"/>
    <cellStyle name="Normal_lokalas tames forma2" xfId="5" xr:uid="{4AA89852-14E2-492D-AE06-FCF10D1C2DAB}"/>
    <cellStyle name="Normal_Sheet1 2" xfId="6" xr:uid="{B8F1168A-B98E-45CE-AB3A-628D5186C893}"/>
    <cellStyle name="Parastais 3" xfId="8" xr:uid="{78962B3D-8220-4C10-8D2C-DA2F0D6741CA}"/>
    <cellStyle name="Обычный_33. OZOLNIEKU NOVADA DOME_OZO SKOLA_TELPU, GAITENU, KAPNU TELPU REMONTS_TAME_VADIMS_2011_02_25_melnraksts" xfId="9" xr:uid="{493E001A-4CD8-4567-BDAC-25E4BD4F13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na.Stinkevica\AppData\Local\Microsoft\Windows\INetCache\Content.Outlook\VW70BFUD\Inv_telpa_Nr_23_15_korp_1_stava_telpas_remo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PS1"/>
      <sheetName val="T"/>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31"/>
  <sheetViews>
    <sheetView tabSelected="1" view="pageLayout" topLeftCell="A115" zoomScale="140" zoomScaleNormal="210" zoomScalePageLayoutView="140" workbookViewId="0">
      <selection activeCell="A109" sqref="A109:B109"/>
    </sheetView>
  </sheetViews>
  <sheetFormatPr defaultRowHeight="15" x14ac:dyDescent="0.25"/>
  <cols>
    <col min="1" max="1" width="7.85546875" style="28" customWidth="1"/>
    <col min="2" max="2" width="57" customWidth="1"/>
    <col min="3" max="3" width="16" customWidth="1"/>
    <col min="4" max="4" width="16.28515625" customWidth="1"/>
  </cols>
  <sheetData>
    <row r="1" spans="1:4" x14ac:dyDescent="0.25">
      <c r="A1" s="4"/>
      <c r="B1" s="135" t="s">
        <v>297</v>
      </c>
      <c r="C1" s="135"/>
      <c r="D1" s="135"/>
    </row>
    <row r="2" spans="1:4" x14ac:dyDescent="0.25">
      <c r="A2" s="4"/>
      <c r="B2" s="136" t="s">
        <v>169</v>
      </c>
      <c r="C2" s="136"/>
      <c r="D2" s="136"/>
    </row>
    <row r="3" spans="1:4" x14ac:dyDescent="0.25">
      <c r="A3" s="4"/>
      <c r="B3" s="137" t="s">
        <v>298</v>
      </c>
      <c r="C3" s="137"/>
      <c r="D3" s="137"/>
    </row>
    <row r="4" spans="1:4" x14ac:dyDescent="0.25">
      <c r="A4" s="4"/>
      <c r="B4" s="1"/>
      <c r="C4" s="138" t="s">
        <v>299</v>
      </c>
      <c r="D4" s="139"/>
    </row>
    <row r="5" spans="1:4" ht="15.75" customHeight="1" x14ac:dyDescent="0.25">
      <c r="A5" s="119" t="s">
        <v>0</v>
      </c>
      <c r="B5" s="119"/>
      <c r="C5" s="119"/>
      <c r="D5" s="119"/>
    </row>
    <row r="6" spans="1:4" ht="15.75" customHeight="1" x14ac:dyDescent="0.25">
      <c r="A6" s="120" t="s">
        <v>171</v>
      </c>
      <c r="B6" s="120"/>
      <c r="C6" s="120"/>
      <c r="D6" s="120"/>
    </row>
    <row r="7" spans="1:4" ht="15.75" customHeight="1" x14ac:dyDescent="0.25">
      <c r="A7" s="120"/>
      <c r="B7" s="121"/>
      <c r="C7" s="121"/>
      <c r="D7" s="121"/>
    </row>
    <row r="8" spans="1:4" ht="15" customHeight="1" x14ac:dyDescent="0.25">
      <c r="A8" s="122" t="s">
        <v>1</v>
      </c>
      <c r="B8" s="122"/>
      <c r="C8" s="122"/>
      <c r="D8" s="122"/>
    </row>
    <row r="9" spans="1:4" ht="41.25" customHeight="1" x14ac:dyDescent="0.25">
      <c r="A9" s="20" t="s">
        <v>2</v>
      </c>
      <c r="B9" s="118" t="s">
        <v>196</v>
      </c>
      <c r="C9" s="118"/>
      <c r="D9" s="118"/>
    </row>
    <row r="10" spans="1:4" x14ac:dyDescent="0.25">
      <c r="A10" s="20" t="s">
        <v>3</v>
      </c>
      <c r="B10" s="117" t="s">
        <v>173</v>
      </c>
      <c r="C10" s="118"/>
      <c r="D10" s="118"/>
    </row>
    <row r="11" spans="1:4" ht="28.5" customHeight="1" x14ac:dyDescent="0.25">
      <c r="A11" s="20" t="s">
        <v>4</v>
      </c>
      <c r="B11" s="117" t="s">
        <v>197</v>
      </c>
      <c r="C11" s="118"/>
      <c r="D11" s="118"/>
    </row>
    <row r="12" spans="1:4" ht="27" customHeight="1" x14ac:dyDescent="0.25">
      <c r="A12" s="20" t="s">
        <v>5</v>
      </c>
      <c r="B12" s="117" t="s">
        <v>166</v>
      </c>
      <c r="C12" s="118"/>
      <c r="D12" s="118"/>
    </row>
    <row r="13" spans="1:4" ht="15" customHeight="1" x14ac:dyDescent="0.25">
      <c r="A13" s="20" t="s">
        <v>6</v>
      </c>
      <c r="B13" s="117" t="s">
        <v>174</v>
      </c>
      <c r="C13" s="118"/>
      <c r="D13" s="118"/>
    </row>
    <row r="14" spans="1:4" ht="15" customHeight="1" x14ac:dyDescent="0.25">
      <c r="A14" s="20" t="s">
        <v>7</v>
      </c>
      <c r="B14" s="117" t="s">
        <v>8</v>
      </c>
      <c r="C14" s="118"/>
      <c r="D14" s="118"/>
    </row>
    <row r="15" spans="1:4" ht="29.25" customHeight="1" x14ac:dyDescent="0.25">
      <c r="A15" s="20" t="s">
        <v>9</v>
      </c>
      <c r="B15" s="117" t="s">
        <v>308</v>
      </c>
      <c r="C15" s="117"/>
      <c r="D15" s="117"/>
    </row>
    <row r="16" spans="1:4" ht="41.25" customHeight="1" x14ac:dyDescent="0.25">
      <c r="A16" s="20" t="s">
        <v>10</v>
      </c>
      <c r="B16" s="117" t="s">
        <v>11</v>
      </c>
      <c r="C16" s="118"/>
      <c r="D16" s="118"/>
    </row>
    <row r="17" spans="1:4" ht="17.25" customHeight="1" x14ac:dyDescent="0.25">
      <c r="A17" s="20" t="s">
        <v>12</v>
      </c>
      <c r="B17" s="117" t="s">
        <v>13</v>
      </c>
      <c r="C17" s="118"/>
      <c r="D17" s="118"/>
    </row>
    <row r="18" spans="1:4" ht="27" customHeight="1" x14ac:dyDescent="0.25">
      <c r="A18" s="20" t="s">
        <v>14</v>
      </c>
      <c r="B18" s="118" t="s">
        <v>16</v>
      </c>
      <c r="C18" s="117"/>
      <c r="D18" s="117"/>
    </row>
    <row r="19" spans="1:4" ht="26.25" customHeight="1" x14ac:dyDescent="0.25">
      <c r="A19" s="20" t="s">
        <v>15</v>
      </c>
      <c r="B19" s="118" t="s">
        <v>115</v>
      </c>
      <c r="C19" s="117"/>
      <c r="D19" s="117"/>
    </row>
    <row r="20" spans="1:4" ht="24" customHeight="1" x14ac:dyDescent="0.25">
      <c r="A20" s="20" t="s">
        <v>17</v>
      </c>
      <c r="B20" s="115" t="s">
        <v>172</v>
      </c>
      <c r="C20" s="116"/>
      <c r="D20" s="116"/>
    </row>
    <row r="21" spans="1:4" x14ac:dyDescent="0.25">
      <c r="A21" s="7"/>
      <c r="B21" s="8"/>
      <c r="C21" s="9"/>
      <c r="D21" s="9"/>
    </row>
    <row r="22" spans="1:4" ht="38.25" x14ac:dyDescent="0.25">
      <c r="A22" s="29" t="s">
        <v>18</v>
      </c>
      <c r="B22" s="29" t="s">
        <v>19</v>
      </c>
      <c r="C22" s="30" t="s">
        <v>20</v>
      </c>
      <c r="D22" s="30" t="s">
        <v>83</v>
      </c>
    </row>
    <row r="23" spans="1:4" ht="31.5" x14ac:dyDescent="0.25">
      <c r="A23" s="31" t="s">
        <v>116</v>
      </c>
      <c r="B23" s="32" t="s">
        <v>185</v>
      </c>
      <c r="C23" s="128"/>
      <c r="D23" s="128"/>
    </row>
    <row r="24" spans="1:4" x14ac:dyDescent="0.25">
      <c r="A24" s="2"/>
      <c r="B24" s="37" t="s">
        <v>21</v>
      </c>
      <c r="C24" s="130">
        <v>1</v>
      </c>
      <c r="D24" s="130"/>
    </row>
    <row r="25" spans="1:4" x14ac:dyDescent="0.25">
      <c r="A25" s="2"/>
      <c r="B25" s="37" t="s">
        <v>167</v>
      </c>
      <c r="C25" s="130"/>
      <c r="D25" s="130"/>
    </row>
    <row r="26" spans="1:4" ht="15.75" customHeight="1" x14ac:dyDescent="0.25">
      <c r="A26" s="2"/>
      <c r="B26" s="37" t="s">
        <v>22</v>
      </c>
      <c r="C26" s="130"/>
      <c r="D26" s="130"/>
    </row>
    <row r="27" spans="1:4" ht="25.5" customHeight="1" x14ac:dyDescent="0.25">
      <c r="A27" s="33"/>
      <c r="B27" s="44" t="s">
        <v>206</v>
      </c>
      <c r="C27" s="131"/>
      <c r="D27" s="132"/>
    </row>
    <row r="28" spans="1:4" ht="22.5" customHeight="1" x14ac:dyDescent="0.25">
      <c r="A28" s="43"/>
      <c r="B28" s="44" t="s">
        <v>202</v>
      </c>
      <c r="C28" s="133"/>
      <c r="D28" s="134"/>
    </row>
    <row r="29" spans="1:4" ht="24" customHeight="1" x14ac:dyDescent="0.25">
      <c r="A29" s="43"/>
      <c r="B29" s="44" t="s">
        <v>296</v>
      </c>
      <c r="C29" s="133"/>
      <c r="D29" s="134"/>
    </row>
    <row r="30" spans="1:4" ht="24.75" customHeight="1" x14ac:dyDescent="0.25">
      <c r="A30" s="43"/>
      <c r="B30" s="44" t="s">
        <v>201</v>
      </c>
      <c r="C30" s="133"/>
      <c r="D30" s="134"/>
    </row>
    <row r="31" spans="1:4" x14ac:dyDescent="0.25">
      <c r="A31" s="34"/>
      <c r="B31" s="129" t="s">
        <v>23</v>
      </c>
      <c r="C31" s="129"/>
      <c r="D31" s="129"/>
    </row>
    <row r="32" spans="1:4" x14ac:dyDescent="0.25">
      <c r="A32" s="21" t="s">
        <v>117</v>
      </c>
      <c r="B32" s="15" t="s">
        <v>62</v>
      </c>
      <c r="C32" s="6"/>
      <c r="D32" s="39"/>
    </row>
    <row r="33" spans="1:4" x14ac:dyDescent="0.25">
      <c r="A33" s="22" t="s">
        <v>25</v>
      </c>
      <c r="B33" s="16" t="s">
        <v>65</v>
      </c>
      <c r="C33" s="6"/>
      <c r="D33" s="39"/>
    </row>
    <row r="34" spans="1:4" x14ac:dyDescent="0.25">
      <c r="A34" s="22" t="s">
        <v>26</v>
      </c>
      <c r="B34" s="38" t="s">
        <v>183</v>
      </c>
      <c r="C34" s="6"/>
      <c r="D34" s="39"/>
    </row>
    <row r="35" spans="1:4" x14ac:dyDescent="0.25">
      <c r="A35" s="22" t="s">
        <v>27</v>
      </c>
      <c r="B35" s="16" t="s">
        <v>48</v>
      </c>
      <c r="C35" s="6"/>
      <c r="D35" s="39"/>
    </row>
    <row r="36" spans="1:4" x14ac:dyDescent="0.25">
      <c r="A36" s="22" t="s">
        <v>28</v>
      </c>
      <c r="B36" s="16" t="s">
        <v>84</v>
      </c>
      <c r="C36" s="6"/>
      <c r="D36" s="39"/>
    </row>
    <row r="37" spans="1:4" x14ac:dyDescent="0.25">
      <c r="A37" s="22" t="s">
        <v>29</v>
      </c>
      <c r="B37" s="16" t="s">
        <v>85</v>
      </c>
      <c r="C37" s="6"/>
      <c r="D37" s="39"/>
    </row>
    <row r="38" spans="1:4" x14ac:dyDescent="0.25">
      <c r="A38" s="22" t="s">
        <v>30</v>
      </c>
      <c r="B38" s="16" t="s">
        <v>52</v>
      </c>
      <c r="C38" s="6"/>
      <c r="D38" s="39"/>
    </row>
    <row r="39" spans="1:4" x14ac:dyDescent="0.25">
      <c r="A39" s="22" t="s">
        <v>31</v>
      </c>
      <c r="B39" s="16" t="s">
        <v>198</v>
      </c>
      <c r="C39" s="6"/>
      <c r="D39" s="39"/>
    </row>
    <row r="40" spans="1:4" x14ac:dyDescent="0.25">
      <c r="A40" s="22" t="s">
        <v>118</v>
      </c>
      <c r="B40" s="16" t="s">
        <v>66</v>
      </c>
      <c r="C40" s="6"/>
      <c r="D40" s="39"/>
    </row>
    <row r="41" spans="1:4" x14ac:dyDescent="0.25">
      <c r="A41" s="22" t="s">
        <v>119</v>
      </c>
      <c r="B41" s="16" t="s">
        <v>53</v>
      </c>
      <c r="C41" s="6"/>
      <c r="D41" s="39"/>
    </row>
    <row r="42" spans="1:4" ht="51" x14ac:dyDescent="0.25">
      <c r="A42" s="22" t="s">
        <v>120</v>
      </c>
      <c r="B42" s="17" t="s">
        <v>168</v>
      </c>
      <c r="C42" s="6"/>
      <c r="D42" s="40"/>
    </row>
    <row r="43" spans="1:4" x14ac:dyDescent="0.25">
      <c r="A43" s="21" t="s">
        <v>99</v>
      </c>
      <c r="B43" s="15" t="s">
        <v>63</v>
      </c>
      <c r="C43" s="6"/>
      <c r="D43" s="40"/>
    </row>
    <row r="44" spans="1:4" x14ac:dyDescent="0.25">
      <c r="A44" s="23" t="s">
        <v>100</v>
      </c>
      <c r="B44" s="17" t="s">
        <v>188</v>
      </c>
      <c r="C44" s="3"/>
      <c r="D44" s="40"/>
    </row>
    <row r="45" spans="1:4" s="12" customFormat="1" x14ac:dyDescent="0.25">
      <c r="A45" s="23" t="s">
        <v>101</v>
      </c>
      <c r="B45" s="17" t="s">
        <v>49</v>
      </c>
      <c r="C45" s="3"/>
      <c r="D45" s="40"/>
    </row>
    <row r="46" spans="1:4" s="12" customFormat="1" ht="21.75" customHeight="1" x14ac:dyDescent="0.25">
      <c r="A46" s="23" t="s">
        <v>102</v>
      </c>
      <c r="B46" s="18" t="s">
        <v>189</v>
      </c>
      <c r="C46" s="3"/>
      <c r="D46" s="40"/>
    </row>
    <row r="47" spans="1:4" s="12" customFormat="1" ht="32.25" customHeight="1" x14ac:dyDescent="0.25">
      <c r="A47" s="23" t="s">
        <v>103</v>
      </c>
      <c r="B47" s="17" t="s">
        <v>67</v>
      </c>
      <c r="C47" s="3"/>
      <c r="D47" s="40"/>
    </row>
    <row r="48" spans="1:4" s="12" customFormat="1" x14ac:dyDescent="0.25">
      <c r="A48" s="23" t="s">
        <v>104</v>
      </c>
      <c r="B48" s="17" t="s">
        <v>54</v>
      </c>
      <c r="C48" s="3"/>
      <c r="D48" s="40"/>
    </row>
    <row r="49" spans="1:4" s="12" customFormat="1" ht="25.5" x14ac:dyDescent="0.25">
      <c r="A49" s="23" t="s">
        <v>105</v>
      </c>
      <c r="B49" s="18" t="s">
        <v>184</v>
      </c>
      <c r="C49" s="3"/>
      <c r="D49" s="40"/>
    </row>
    <row r="50" spans="1:4" s="12" customFormat="1" ht="25.5" x14ac:dyDescent="0.25">
      <c r="A50" s="23" t="s">
        <v>106</v>
      </c>
      <c r="B50" s="17" t="s">
        <v>55</v>
      </c>
      <c r="C50" s="3"/>
      <c r="D50" s="40"/>
    </row>
    <row r="51" spans="1:4" s="12" customFormat="1" ht="25.5" x14ac:dyDescent="0.25">
      <c r="A51" s="23" t="s">
        <v>121</v>
      </c>
      <c r="B51" s="18" t="s">
        <v>86</v>
      </c>
      <c r="C51" s="3"/>
      <c r="D51" s="40"/>
    </row>
    <row r="52" spans="1:4" s="12" customFormat="1" ht="25.5" x14ac:dyDescent="0.25">
      <c r="A52" s="23" t="s">
        <v>122</v>
      </c>
      <c r="B52" s="18" t="s">
        <v>187</v>
      </c>
      <c r="C52" s="3"/>
      <c r="D52" s="40"/>
    </row>
    <row r="53" spans="1:4" s="12" customFormat="1" ht="25.5" x14ac:dyDescent="0.25">
      <c r="A53" s="23" t="s">
        <v>123</v>
      </c>
      <c r="B53" s="18" t="s">
        <v>186</v>
      </c>
      <c r="C53" s="3"/>
      <c r="D53" s="40"/>
    </row>
    <row r="54" spans="1:4" s="12" customFormat="1" ht="25.5" x14ac:dyDescent="0.25">
      <c r="A54" s="23" t="s">
        <v>124</v>
      </c>
      <c r="B54" s="18" t="s">
        <v>68</v>
      </c>
      <c r="C54" s="3"/>
      <c r="D54" s="40"/>
    </row>
    <row r="55" spans="1:4" s="12" customFormat="1" ht="25.5" x14ac:dyDescent="0.25">
      <c r="A55" s="23" t="s">
        <v>125</v>
      </c>
      <c r="B55" s="18" t="s">
        <v>56</v>
      </c>
      <c r="C55" s="3"/>
      <c r="D55" s="40"/>
    </row>
    <row r="56" spans="1:4" s="12" customFormat="1" x14ac:dyDescent="0.25">
      <c r="A56" s="23" t="s">
        <v>126</v>
      </c>
      <c r="B56" s="18" t="s">
        <v>69</v>
      </c>
      <c r="C56" s="3"/>
      <c r="D56" s="40"/>
    </row>
    <row r="57" spans="1:4" s="12" customFormat="1" x14ac:dyDescent="0.25">
      <c r="A57" s="23" t="s">
        <v>127</v>
      </c>
      <c r="B57" s="18" t="s">
        <v>57</v>
      </c>
      <c r="C57" s="3"/>
      <c r="D57" s="40"/>
    </row>
    <row r="58" spans="1:4" s="12" customFormat="1" ht="25.5" x14ac:dyDescent="0.25">
      <c r="A58" s="23" t="s">
        <v>128</v>
      </c>
      <c r="B58" s="18" t="s">
        <v>87</v>
      </c>
      <c r="C58" s="3"/>
      <c r="D58" s="40"/>
    </row>
    <row r="59" spans="1:4" s="12" customFormat="1" ht="25.5" x14ac:dyDescent="0.25">
      <c r="A59" s="23" t="s">
        <v>129</v>
      </c>
      <c r="B59" s="18" t="s">
        <v>70</v>
      </c>
      <c r="C59" s="3"/>
      <c r="D59" s="40"/>
    </row>
    <row r="60" spans="1:4" s="12" customFormat="1" ht="25.5" x14ac:dyDescent="0.25">
      <c r="A60" s="23" t="s">
        <v>130</v>
      </c>
      <c r="B60" s="17" t="s">
        <v>71</v>
      </c>
      <c r="C60" s="3"/>
      <c r="D60" s="40"/>
    </row>
    <row r="61" spans="1:4" s="12" customFormat="1" x14ac:dyDescent="0.25">
      <c r="A61" s="23" t="s">
        <v>131</v>
      </c>
      <c r="B61" s="17" t="s">
        <v>72</v>
      </c>
      <c r="C61" s="3"/>
      <c r="D61" s="40"/>
    </row>
    <row r="62" spans="1:4" s="12" customFormat="1" ht="63.75" x14ac:dyDescent="0.25">
      <c r="A62" s="23" t="s">
        <v>132</v>
      </c>
      <c r="B62" s="35" t="s">
        <v>300</v>
      </c>
      <c r="C62" s="3"/>
      <c r="D62" s="40"/>
    </row>
    <row r="63" spans="1:4" s="12" customFormat="1" ht="25.5" x14ac:dyDescent="0.25">
      <c r="A63" s="23" t="s">
        <v>133</v>
      </c>
      <c r="B63" s="17" t="s">
        <v>73</v>
      </c>
      <c r="C63" s="3"/>
      <c r="D63" s="40"/>
    </row>
    <row r="64" spans="1:4" s="12" customFormat="1" x14ac:dyDescent="0.25">
      <c r="A64" s="24" t="s">
        <v>24</v>
      </c>
      <c r="B64" s="15" t="s">
        <v>58</v>
      </c>
      <c r="C64" s="6"/>
      <c r="D64" s="39"/>
    </row>
    <row r="65" spans="1:4" x14ac:dyDescent="0.25">
      <c r="A65" s="23" t="s">
        <v>32</v>
      </c>
      <c r="B65" s="18" t="s">
        <v>109</v>
      </c>
      <c r="C65" s="6"/>
      <c r="D65" s="39"/>
    </row>
    <row r="66" spans="1:4" x14ac:dyDescent="0.25">
      <c r="A66" s="23" t="s">
        <v>33</v>
      </c>
      <c r="B66" s="17" t="s">
        <v>74</v>
      </c>
      <c r="C66" s="6"/>
      <c r="D66" s="39"/>
    </row>
    <row r="67" spans="1:4" x14ac:dyDescent="0.25">
      <c r="A67" s="23" t="s">
        <v>34</v>
      </c>
      <c r="B67" s="18" t="s">
        <v>311</v>
      </c>
      <c r="C67" s="6"/>
      <c r="D67" s="39"/>
    </row>
    <row r="68" spans="1:4" x14ac:dyDescent="0.25">
      <c r="A68" s="23" t="s">
        <v>35</v>
      </c>
      <c r="B68" s="18" t="s">
        <v>88</v>
      </c>
      <c r="C68" s="6"/>
      <c r="D68" s="40"/>
    </row>
    <row r="69" spans="1:4" ht="25.5" x14ac:dyDescent="0.25">
      <c r="A69" s="23" t="s">
        <v>36</v>
      </c>
      <c r="B69" s="19" t="s">
        <v>108</v>
      </c>
      <c r="C69" s="6"/>
      <c r="D69" s="40"/>
    </row>
    <row r="70" spans="1:4" x14ac:dyDescent="0.25">
      <c r="A70" s="23" t="s">
        <v>37</v>
      </c>
      <c r="B70" s="17" t="s">
        <v>190</v>
      </c>
      <c r="C70" s="6"/>
      <c r="D70" s="39"/>
    </row>
    <row r="71" spans="1:4" x14ac:dyDescent="0.25">
      <c r="A71" s="23" t="s">
        <v>107</v>
      </c>
      <c r="B71" s="17" t="s">
        <v>75</v>
      </c>
      <c r="C71" s="6"/>
      <c r="D71" s="39"/>
    </row>
    <row r="72" spans="1:4" ht="25.5" x14ac:dyDescent="0.25">
      <c r="A72" s="23" t="s">
        <v>134</v>
      </c>
      <c r="B72" s="17" t="s">
        <v>59</v>
      </c>
      <c r="C72" s="6"/>
      <c r="D72" s="39"/>
    </row>
    <row r="73" spans="1:4" x14ac:dyDescent="0.25">
      <c r="A73" s="23" t="s">
        <v>135</v>
      </c>
      <c r="B73" s="17" t="s">
        <v>191</v>
      </c>
      <c r="C73" s="6"/>
      <c r="D73" s="39"/>
    </row>
    <row r="74" spans="1:4" ht="25.5" x14ac:dyDescent="0.25">
      <c r="A74" s="23" t="s">
        <v>136</v>
      </c>
      <c r="B74" s="18" t="s">
        <v>89</v>
      </c>
      <c r="C74" s="6"/>
      <c r="D74" s="40"/>
    </row>
    <row r="75" spans="1:4" ht="25.5" x14ac:dyDescent="0.25">
      <c r="A75" s="23" t="s">
        <v>137</v>
      </c>
      <c r="B75" s="17" t="s">
        <v>76</v>
      </c>
      <c r="C75" s="6"/>
      <c r="D75" s="39"/>
    </row>
    <row r="76" spans="1:4" x14ac:dyDescent="0.25">
      <c r="A76" s="24" t="s">
        <v>47</v>
      </c>
      <c r="B76" s="15" t="s">
        <v>82</v>
      </c>
      <c r="C76" s="6"/>
      <c r="D76" s="39"/>
    </row>
    <row r="77" spans="1:4" x14ac:dyDescent="0.25">
      <c r="A77" s="23" t="s">
        <v>38</v>
      </c>
      <c r="B77" s="18" t="s">
        <v>192</v>
      </c>
      <c r="C77" s="6"/>
      <c r="D77" s="40"/>
    </row>
    <row r="78" spans="1:4" x14ac:dyDescent="0.25">
      <c r="A78" s="23" t="s">
        <v>39</v>
      </c>
      <c r="B78" s="18" t="s">
        <v>50</v>
      </c>
      <c r="C78" s="6"/>
      <c r="D78" s="39"/>
    </row>
    <row r="79" spans="1:4" ht="15.75" customHeight="1" x14ac:dyDescent="0.25">
      <c r="A79" s="23" t="s">
        <v>40</v>
      </c>
      <c r="B79" s="18" t="s">
        <v>81</v>
      </c>
      <c r="C79" s="6"/>
      <c r="D79" s="39"/>
    </row>
    <row r="80" spans="1:4" x14ac:dyDescent="0.25">
      <c r="A80" s="23" t="s">
        <v>41</v>
      </c>
      <c r="B80" s="17" t="s">
        <v>110</v>
      </c>
      <c r="C80" s="6"/>
      <c r="D80" s="39"/>
    </row>
    <row r="81" spans="1:4" x14ac:dyDescent="0.25">
      <c r="A81" s="23" t="s">
        <v>42</v>
      </c>
      <c r="B81" s="18" t="s">
        <v>93</v>
      </c>
      <c r="C81" s="6"/>
      <c r="D81" s="40"/>
    </row>
    <row r="82" spans="1:4" x14ac:dyDescent="0.25">
      <c r="A82" s="23" t="s">
        <v>43</v>
      </c>
      <c r="B82" s="18" t="s">
        <v>309</v>
      </c>
      <c r="C82" s="6"/>
      <c r="D82" s="40"/>
    </row>
    <row r="83" spans="1:4" ht="27.75" customHeight="1" x14ac:dyDescent="0.25">
      <c r="A83" s="23" t="s">
        <v>44</v>
      </c>
      <c r="B83" s="18" t="s">
        <v>193</v>
      </c>
      <c r="C83" s="6"/>
      <c r="D83" s="40"/>
    </row>
    <row r="84" spans="1:4" x14ac:dyDescent="0.25">
      <c r="A84" s="23" t="s">
        <v>138</v>
      </c>
      <c r="B84" s="17" t="s">
        <v>51</v>
      </c>
      <c r="C84" s="6"/>
      <c r="D84" s="39"/>
    </row>
    <row r="85" spans="1:4" ht="26.25" x14ac:dyDescent="0.25">
      <c r="A85" s="23" t="s">
        <v>139</v>
      </c>
      <c r="B85" s="36" t="s">
        <v>182</v>
      </c>
      <c r="C85" s="6"/>
      <c r="D85" s="40"/>
    </row>
    <row r="86" spans="1:4" ht="25.5" x14ac:dyDescent="0.25">
      <c r="A86" s="23" t="s">
        <v>140</v>
      </c>
      <c r="B86" s="19" t="s">
        <v>94</v>
      </c>
      <c r="C86" s="6"/>
      <c r="D86" s="40"/>
    </row>
    <row r="87" spans="1:4" ht="25.5" x14ac:dyDescent="0.25">
      <c r="A87" s="23" t="s">
        <v>141</v>
      </c>
      <c r="B87" s="19" t="s">
        <v>200</v>
      </c>
      <c r="C87" s="6"/>
      <c r="D87" s="39"/>
    </row>
    <row r="88" spans="1:4" ht="25.5" x14ac:dyDescent="0.25">
      <c r="A88" s="23" t="s">
        <v>142</v>
      </c>
      <c r="B88" s="18" t="s">
        <v>195</v>
      </c>
      <c r="C88" s="6"/>
      <c r="D88" s="39"/>
    </row>
    <row r="89" spans="1:4" x14ac:dyDescent="0.25">
      <c r="A89" s="24" t="s">
        <v>143</v>
      </c>
      <c r="B89" s="42" t="s">
        <v>170</v>
      </c>
      <c r="C89" s="6"/>
      <c r="D89" s="39"/>
    </row>
    <row r="90" spans="1:4" x14ac:dyDescent="0.25">
      <c r="A90" s="23" t="s">
        <v>144</v>
      </c>
      <c r="B90" s="19" t="s">
        <v>180</v>
      </c>
      <c r="C90" s="6"/>
      <c r="D90" s="40"/>
    </row>
    <row r="91" spans="1:4" x14ac:dyDescent="0.25">
      <c r="A91" s="23" t="s">
        <v>145</v>
      </c>
      <c r="B91" s="19" t="s">
        <v>181</v>
      </c>
      <c r="C91" s="6"/>
      <c r="D91" s="39"/>
    </row>
    <row r="92" spans="1:4" x14ac:dyDescent="0.25">
      <c r="A92" s="23" t="s">
        <v>146</v>
      </c>
      <c r="B92" s="19" t="s">
        <v>80</v>
      </c>
      <c r="C92" s="6"/>
      <c r="D92" s="39"/>
    </row>
    <row r="93" spans="1:4" x14ac:dyDescent="0.25">
      <c r="A93" s="23" t="s">
        <v>147</v>
      </c>
      <c r="B93" s="19" t="s">
        <v>111</v>
      </c>
      <c r="C93" s="6"/>
      <c r="D93" s="39"/>
    </row>
    <row r="94" spans="1:4" x14ac:dyDescent="0.25">
      <c r="A94" s="23" t="s">
        <v>148</v>
      </c>
      <c r="B94" s="19" t="s">
        <v>90</v>
      </c>
      <c r="C94" s="6"/>
      <c r="D94" s="40"/>
    </row>
    <row r="95" spans="1:4" ht="26.25" customHeight="1" x14ac:dyDescent="0.25">
      <c r="A95" s="23" t="s">
        <v>149</v>
      </c>
      <c r="B95" s="19" t="s">
        <v>194</v>
      </c>
      <c r="C95" s="6"/>
      <c r="D95" s="40"/>
    </row>
    <row r="96" spans="1:4" x14ac:dyDescent="0.25">
      <c r="A96" s="23" t="s">
        <v>150</v>
      </c>
      <c r="B96" s="19" t="s">
        <v>177</v>
      </c>
      <c r="C96" s="6"/>
      <c r="D96" s="40"/>
    </row>
    <row r="97" spans="1:4" ht="25.5" x14ac:dyDescent="0.25">
      <c r="A97" s="23" t="s">
        <v>151</v>
      </c>
      <c r="B97" s="19" t="s">
        <v>91</v>
      </c>
      <c r="C97" s="6"/>
      <c r="D97" s="40"/>
    </row>
    <row r="98" spans="1:4" ht="31.5" x14ac:dyDescent="0.25">
      <c r="A98" s="23" t="s">
        <v>152</v>
      </c>
      <c r="B98" s="19" t="s">
        <v>176</v>
      </c>
      <c r="C98" s="6"/>
      <c r="D98" s="40"/>
    </row>
    <row r="99" spans="1:4" x14ac:dyDescent="0.25">
      <c r="A99" s="25" t="s">
        <v>153</v>
      </c>
      <c r="B99" s="15" t="s">
        <v>64</v>
      </c>
      <c r="C99" s="6"/>
      <c r="D99" s="39"/>
    </row>
    <row r="100" spans="1:4" ht="25.5" x14ac:dyDescent="0.25">
      <c r="A100" s="26" t="s">
        <v>154</v>
      </c>
      <c r="B100" s="17" t="s">
        <v>77</v>
      </c>
      <c r="C100" s="6"/>
      <c r="D100" s="39"/>
    </row>
    <row r="101" spans="1:4" ht="25.5" x14ac:dyDescent="0.25">
      <c r="A101" s="26" t="s">
        <v>155</v>
      </c>
      <c r="B101" s="18" t="s">
        <v>92</v>
      </c>
      <c r="C101" s="6"/>
      <c r="D101" s="40"/>
    </row>
    <row r="102" spans="1:4" x14ac:dyDescent="0.25">
      <c r="A102" s="26" t="s">
        <v>156</v>
      </c>
      <c r="B102" s="17" t="s">
        <v>60</v>
      </c>
      <c r="C102" s="6"/>
      <c r="D102" s="39"/>
    </row>
    <row r="103" spans="1:4" x14ac:dyDescent="0.25">
      <c r="A103" s="26" t="s">
        <v>157</v>
      </c>
      <c r="B103" s="17" t="s">
        <v>199</v>
      </c>
      <c r="C103" s="6"/>
      <c r="D103" s="39"/>
    </row>
    <row r="104" spans="1:4" ht="25.5" x14ac:dyDescent="0.25">
      <c r="A104" s="26" t="s">
        <v>158</v>
      </c>
      <c r="B104" s="18" t="s">
        <v>175</v>
      </c>
      <c r="C104" s="6"/>
      <c r="D104" s="40"/>
    </row>
    <row r="105" spans="1:4" x14ac:dyDescent="0.25">
      <c r="A105" s="26" t="s">
        <v>159</v>
      </c>
      <c r="B105" s="35" t="s">
        <v>178</v>
      </c>
      <c r="C105" s="6"/>
      <c r="D105" s="39"/>
    </row>
    <row r="106" spans="1:4" ht="24" customHeight="1" x14ac:dyDescent="0.25">
      <c r="A106" s="26" t="s">
        <v>160</v>
      </c>
      <c r="B106" s="17" t="s">
        <v>179</v>
      </c>
      <c r="C106" s="6"/>
      <c r="D106" s="39"/>
    </row>
    <row r="107" spans="1:4" ht="25.5" x14ac:dyDescent="0.25">
      <c r="A107" s="26" t="s">
        <v>161</v>
      </c>
      <c r="B107" s="17" t="s">
        <v>61</v>
      </c>
      <c r="C107" s="6"/>
      <c r="D107" s="39"/>
    </row>
    <row r="108" spans="1:4" x14ac:dyDescent="0.25">
      <c r="A108" s="26" t="s">
        <v>162</v>
      </c>
      <c r="B108" s="17" t="s">
        <v>78</v>
      </c>
      <c r="C108" s="6"/>
      <c r="D108" s="39"/>
    </row>
    <row r="109" spans="1:4" ht="25.5" x14ac:dyDescent="0.25">
      <c r="A109" s="26" t="s">
        <v>163</v>
      </c>
      <c r="B109" s="17" t="s">
        <v>310</v>
      </c>
      <c r="C109" s="6"/>
      <c r="D109" s="39"/>
    </row>
    <row r="110" spans="1:4" x14ac:dyDescent="0.25">
      <c r="A110" s="21" t="s">
        <v>164</v>
      </c>
      <c r="B110" s="15" t="s">
        <v>112</v>
      </c>
      <c r="C110" s="6"/>
      <c r="D110" s="39"/>
    </row>
    <row r="111" spans="1:4" x14ac:dyDescent="0.25">
      <c r="A111" s="114" t="s">
        <v>165</v>
      </c>
      <c r="B111" s="36" t="s">
        <v>312</v>
      </c>
      <c r="C111" s="6"/>
      <c r="D111" s="39"/>
    </row>
    <row r="112" spans="1:4" ht="29.25" customHeight="1" x14ac:dyDescent="0.25">
      <c r="A112" s="114" t="s">
        <v>301</v>
      </c>
      <c r="B112" s="36" t="s">
        <v>313</v>
      </c>
      <c r="C112" s="6"/>
      <c r="D112" s="39"/>
    </row>
    <row r="113" spans="1:4" x14ac:dyDescent="0.25">
      <c r="A113" s="22" t="s">
        <v>302</v>
      </c>
      <c r="B113" s="17" t="s">
        <v>79</v>
      </c>
      <c r="C113" s="6"/>
      <c r="D113" s="39"/>
    </row>
    <row r="114" spans="1:4" ht="25.5" x14ac:dyDescent="0.25">
      <c r="A114" s="22" t="s">
        <v>303</v>
      </c>
      <c r="B114" s="19" t="s">
        <v>113</v>
      </c>
      <c r="C114" s="6"/>
      <c r="D114" s="39"/>
    </row>
    <row r="115" spans="1:4" ht="25.5" x14ac:dyDescent="0.25">
      <c r="A115" s="22" t="s">
        <v>304</v>
      </c>
      <c r="B115" s="41" t="s">
        <v>114</v>
      </c>
      <c r="C115" s="6"/>
      <c r="D115" s="39"/>
    </row>
    <row r="116" spans="1:4" ht="242.25" x14ac:dyDescent="0.25">
      <c r="A116" s="27" t="s">
        <v>305</v>
      </c>
      <c r="B116" s="41" t="s">
        <v>307</v>
      </c>
      <c r="C116" s="6"/>
      <c r="D116" s="39"/>
    </row>
    <row r="117" spans="1:4" x14ac:dyDescent="0.25">
      <c r="A117" s="27" t="s">
        <v>306</v>
      </c>
      <c r="B117" s="41" t="s">
        <v>314</v>
      </c>
      <c r="C117" s="6"/>
      <c r="D117" s="39"/>
    </row>
    <row r="118" spans="1:4" x14ac:dyDescent="0.25">
      <c r="A118" s="46" t="s">
        <v>204</v>
      </c>
      <c r="B118" s="47" t="s">
        <v>207</v>
      </c>
      <c r="C118" s="48"/>
      <c r="D118" s="49"/>
    </row>
    <row r="119" spans="1:4" ht="39" thickBot="1" x14ac:dyDescent="0.3">
      <c r="A119" s="27" t="s">
        <v>205</v>
      </c>
      <c r="B119" s="45" t="s">
        <v>208</v>
      </c>
      <c r="C119" s="6"/>
      <c r="D119" s="39"/>
    </row>
    <row r="120" spans="1:4" x14ac:dyDescent="0.25">
      <c r="A120" s="10"/>
      <c r="B120" s="11" t="s">
        <v>45</v>
      </c>
      <c r="C120" s="130" t="s">
        <v>203</v>
      </c>
      <c r="D120" s="130"/>
    </row>
    <row r="121" spans="1:4" x14ac:dyDescent="0.25">
      <c r="A121" s="2"/>
      <c r="B121" s="5" t="s">
        <v>46</v>
      </c>
      <c r="C121" s="126">
        <v>2334</v>
      </c>
      <c r="D121" s="126"/>
    </row>
    <row r="122" spans="1:4" ht="26.25" customHeight="1" x14ac:dyDescent="0.25"/>
    <row r="123" spans="1:4" x14ac:dyDescent="0.25">
      <c r="B123" s="13"/>
    </row>
    <row r="124" spans="1:4" ht="51.75" customHeight="1" x14ac:dyDescent="0.25">
      <c r="A124" s="127" t="s">
        <v>95</v>
      </c>
      <c r="B124" s="127"/>
      <c r="C124" s="127"/>
      <c r="D124" s="127"/>
    </row>
    <row r="125" spans="1:4" x14ac:dyDescent="0.25">
      <c r="B125" s="14"/>
    </row>
    <row r="126" spans="1:4" x14ac:dyDescent="0.25">
      <c r="A126" s="123" t="s">
        <v>96</v>
      </c>
      <c r="B126" s="123"/>
      <c r="C126" s="123"/>
      <c r="D126" s="123"/>
    </row>
    <row r="127" spans="1:4" x14ac:dyDescent="0.25">
      <c r="A127" s="124" t="s">
        <v>97</v>
      </c>
      <c r="B127" s="124"/>
      <c r="C127" s="124"/>
      <c r="D127" s="124"/>
    </row>
    <row r="128" spans="1:4" x14ac:dyDescent="0.25">
      <c r="A128" s="125" t="s">
        <v>98</v>
      </c>
      <c r="B128" s="125"/>
      <c r="C128" s="125"/>
      <c r="D128" s="125"/>
    </row>
    <row r="131" spans="2:2" x14ac:dyDescent="0.25">
      <c r="B131" s="12"/>
    </row>
  </sheetData>
  <customSheetViews>
    <customSheetView guid="{3DE001E2-CABC-44F4-96E6-AD266C81A58E}" fitToPage="1" topLeftCell="A186">
      <selection activeCell="B180" sqref="B180"/>
      <pageMargins left="0.7" right="0.7" top="0.75" bottom="0.75" header="0.3" footer="0.3"/>
      <pageSetup paperSize="9" scale="92" fitToHeight="0" orientation="portrait" horizontalDpi="0" verticalDpi="0" r:id="rId1"/>
    </customSheetView>
  </customSheetViews>
  <mergeCells count="35">
    <mergeCell ref="B1:D1"/>
    <mergeCell ref="B2:D2"/>
    <mergeCell ref="B3:D3"/>
    <mergeCell ref="B18:D18"/>
    <mergeCell ref="B19:D19"/>
    <mergeCell ref="C4:D4"/>
    <mergeCell ref="C23:D23"/>
    <mergeCell ref="B31:D31"/>
    <mergeCell ref="C120:D120"/>
    <mergeCell ref="C24:D24"/>
    <mergeCell ref="C27:D27"/>
    <mergeCell ref="C25:D25"/>
    <mergeCell ref="C26:D26"/>
    <mergeCell ref="C28:D28"/>
    <mergeCell ref="C29:D29"/>
    <mergeCell ref="C30:D30"/>
    <mergeCell ref="A126:D126"/>
    <mergeCell ref="A127:D127"/>
    <mergeCell ref="A128:D128"/>
    <mergeCell ref="C121:D121"/>
    <mergeCell ref="A124:D124"/>
    <mergeCell ref="B20:D20"/>
    <mergeCell ref="B10:D10"/>
    <mergeCell ref="B13:D13"/>
    <mergeCell ref="A5:D5"/>
    <mergeCell ref="A6:D6"/>
    <mergeCell ref="A7:D7"/>
    <mergeCell ref="A8:D8"/>
    <mergeCell ref="B9:D9"/>
    <mergeCell ref="B11:D11"/>
    <mergeCell ref="B12:D12"/>
    <mergeCell ref="B14:D14"/>
    <mergeCell ref="B15:D15"/>
    <mergeCell ref="B16:D16"/>
    <mergeCell ref="B17:D17"/>
  </mergeCells>
  <pageMargins left="0.78740157480314965" right="0.39370078740157483" top="0.78740157480314965" bottom="0.78740157480314965" header="0.31496062992125984" footer="0.31496062992125984"/>
  <pageSetup paperSize="9" scale="92" fitToHeight="0" orientation="portrait" verticalDpi="0" r:id="rId2"/>
  <headerFooter>
    <oddFooter>&amp;C&amp;"Times New Roman,Regular"&amp;9Lapa &amp;P no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3C5A0-3275-4149-A259-C90DBE9AF622}">
  <dimension ref="A1:P69"/>
  <sheetViews>
    <sheetView workbookViewId="0">
      <selection activeCell="O13" sqref="O13"/>
    </sheetView>
  </sheetViews>
  <sheetFormatPr defaultRowHeight="15" x14ac:dyDescent="0.25"/>
  <cols>
    <col min="1" max="1" width="18.42578125" customWidth="1"/>
    <col min="3" max="3" width="26.7109375" customWidth="1"/>
  </cols>
  <sheetData>
    <row r="1" spans="1:8" ht="20.25" x14ac:dyDescent="0.3">
      <c r="A1" s="154" t="s">
        <v>209</v>
      </c>
      <c r="B1" s="154"/>
      <c r="C1" s="154"/>
      <c r="D1" s="154"/>
      <c r="E1" s="154"/>
      <c r="F1" s="154"/>
      <c r="G1" s="154"/>
      <c r="H1" s="154"/>
    </row>
    <row r="2" spans="1:8" x14ac:dyDescent="0.25">
      <c r="A2" s="155" t="s">
        <v>210</v>
      </c>
      <c r="B2" s="155"/>
      <c r="C2" s="155"/>
      <c r="D2" s="155"/>
      <c r="E2" s="155"/>
      <c r="F2" s="155"/>
      <c r="G2" s="155"/>
      <c r="H2" s="155"/>
    </row>
    <row r="3" spans="1:8" x14ac:dyDescent="0.25">
      <c r="A3" s="50" t="s">
        <v>211</v>
      </c>
      <c r="B3" s="51"/>
      <c r="C3" s="51"/>
      <c r="D3" s="50"/>
      <c r="E3" s="50"/>
      <c r="F3" s="50"/>
      <c r="G3" s="50"/>
      <c r="H3" s="50"/>
    </row>
    <row r="4" spans="1:8" x14ac:dyDescent="0.25">
      <c r="A4" s="52" t="s">
        <v>212</v>
      </c>
      <c r="B4" s="53" t="s">
        <v>213</v>
      </c>
      <c r="C4" s="53"/>
      <c r="D4" s="50"/>
      <c r="E4" s="50"/>
      <c r="F4" s="50"/>
      <c r="G4" s="50"/>
      <c r="H4" s="50"/>
    </row>
    <row r="5" spans="1:8" x14ac:dyDescent="0.25">
      <c r="A5" s="52" t="s">
        <v>214</v>
      </c>
      <c r="B5" s="53" t="s">
        <v>215</v>
      </c>
      <c r="C5" s="53"/>
      <c r="D5" s="50"/>
      <c r="E5" s="50"/>
      <c r="F5" s="50"/>
      <c r="G5" s="50"/>
      <c r="H5" s="50"/>
    </row>
    <row r="6" spans="1:8" x14ac:dyDescent="0.25">
      <c r="A6" s="52" t="s">
        <v>216</v>
      </c>
      <c r="B6" s="53" t="s">
        <v>217</v>
      </c>
      <c r="C6" s="53"/>
    </row>
    <row r="7" spans="1:8" x14ac:dyDescent="0.25">
      <c r="A7" s="156" t="s">
        <v>218</v>
      </c>
      <c r="B7" s="156" t="s">
        <v>219</v>
      </c>
      <c r="C7" s="157" t="s">
        <v>220</v>
      </c>
      <c r="D7" s="146" t="s">
        <v>221</v>
      </c>
      <c r="E7" s="158" t="s">
        <v>222</v>
      </c>
      <c r="F7" s="159"/>
      <c r="G7" s="160"/>
      <c r="H7" s="161" t="s">
        <v>223</v>
      </c>
    </row>
    <row r="8" spans="1:8" ht="25.5" x14ac:dyDescent="0.25">
      <c r="A8" s="156"/>
      <c r="B8" s="156"/>
      <c r="C8" s="157"/>
      <c r="D8" s="147"/>
      <c r="E8" s="54" t="s">
        <v>224</v>
      </c>
      <c r="F8" s="54" t="s">
        <v>225</v>
      </c>
      <c r="G8" s="54" t="s">
        <v>226</v>
      </c>
      <c r="H8" s="162"/>
    </row>
    <row r="9" spans="1:8" ht="15.75" thickBot="1" x14ac:dyDescent="0.3">
      <c r="A9" s="55"/>
      <c r="B9" s="55"/>
      <c r="C9" s="56"/>
      <c r="D9" s="57"/>
      <c r="E9" s="57"/>
      <c r="F9" s="57"/>
      <c r="G9" s="57"/>
      <c r="H9" s="57"/>
    </row>
    <row r="10" spans="1:8" ht="15.75" thickTop="1" x14ac:dyDescent="0.25">
      <c r="A10" s="58"/>
      <c r="B10" s="59"/>
      <c r="C10" s="60" t="s">
        <v>227</v>
      </c>
      <c r="D10" s="61"/>
      <c r="E10" s="61"/>
      <c r="F10" s="61"/>
      <c r="G10" s="61"/>
      <c r="H10" s="61"/>
    </row>
    <row r="11" spans="1:8" x14ac:dyDescent="0.25">
      <c r="A11" s="58">
        <v>1</v>
      </c>
      <c r="B11" s="59" t="s">
        <v>228</v>
      </c>
      <c r="C11" s="62" t="s">
        <v>229</v>
      </c>
      <c r="D11" s="61">
        <f t="shared" ref="D11" si="0">E11+F11+G11</f>
        <v>0</v>
      </c>
      <c r="E11" s="61">
        <f>[1]T!M40</f>
        <v>0</v>
      </c>
      <c r="F11" s="61">
        <f>[1]T!N40</f>
        <v>0</v>
      </c>
      <c r="G11" s="61">
        <f>[1]T!O40</f>
        <v>0</v>
      </c>
      <c r="H11" s="61">
        <f>[1]T!L40</f>
        <v>0</v>
      </c>
    </row>
    <row r="12" spans="1:8" x14ac:dyDescent="0.25">
      <c r="A12" s="163" t="s">
        <v>230</v>
      </c>
      <c r="B12" s="164"/>
      <c r="C12" s="165"/>
      <c r="D12" s="63">
        <f>E12+F12+G12</f>
        <v>0</v>
      </c>
      <c r="E12" s="63">
        <f>SUM(E10:E11)</f>
        <v>0</v>
      </c>
      <c r="F12" s="63">
        <f>SUM(F10:F11)</f>
        <v>0</v>
      </c>
      <c r="G12" s="63">
        <f>SUM(G10:G11)</f>
        <v>0</v>
      </c>
      <c r="H12" s="63">
        <f>SUM(H10:H11)</f>
        <v>0</v>
      </c>
    </row>
    <row r="13" spans="1:8" x14ac:dyDescent="0.25">
      <c r="A13" s="50"/>
      <c r="B13" s="50"/>
      <c r="C13" s="50"/>
      <c r="D13" s="50"/>
    </row>
    <row r="14" spans="1:8" x14ac:dyDescent="0.25">
      <c r="A14" s="50"/>
      <c r="B14" s="50"/>
      <c r="C14" s="50"/>
      <c r="D14" s="50"/>
    </row>
    <row r="15" spans="1:8" x14ac:dyDescent="0.25">
      <c r="A15" s="50"/>
      <c r="B15" s="50"/>
      <c r="C15" s="50"/>
      <c r="D15" s="50"/>
    </row>
    <row r="16" spans="1:8" x14ac:dyDescent="0.25">
      <c r="A16" s="50"/>
      <c r="B16" s="50"/>
      <c r="C16" s="50"/>
      <c r="D16" s="50"/>
    </row>
    <row r="18" spans="1:16" ht="20.25" x14ac:dyDescent="0.3">
      <c r="A18" s="153" t="s">
        <v>231</v>
      </c>
      <c r="B18" s="153"/>
      <c r="C18" s="153"/>
      <c r="D18" s="153"/>
      <c r="E18" s="153"/>
      <c r="F18" s="153"/>
      <c r="G18" s="153"/>
      <c r="H18" s="153"/>
      <c r="I18" s="153"/>
      <c r="J18" s="153"/>
      <c r="K18" s="153"/>
      <c r="L18" s="153"/>
      <c r="M18" s="153"/>
      <c r="N18" s="153"/>
      <c r="O18" s="153"/>
      <c r="P18" s="153"/>
    </row>
    <row r="19" spans="1:16" x14ac:dyDescent="0.25">
      <c r="A19" s="64"/>
      <c r="B19" s="64"/>
      <c r="C19" s="64"/>
      <c r="D19" s="64"/>
      <c r="E19" s="64"/>
      <c r="F19" s="64"/>
      <c r="G19" s="65"/>
      <c r="H19" s="65"/>
      <c r="I19" s="64"/>
      <c r="J19" s="65"/>
      <c r="K19" s="64"/>
      <c r="L19" s="64"/>
      <c r="M19" s="64"/>
      <c r="N19" s="64"/>
      <c r="O19" s="64"/>
      <c r="P19" s="64"/>
    </row>
    <row r="20" spans="1:16" ht="20.25" x14ac:dyDescent="0.3">
      <c r="A20" s="143" t="s">
        <v>232</v>
      </c>
      <c r="B20" s="143"/>
      <c r="C20" s="143"/>
      <c r="D20" s="143"/>
      <c r="E20" s="143"/>
      <c r="F20" s="143"/>
      <c r="G20" s="143"/>
      <c r="H20" s="143"/>
      <c r="I20" s="143"/>
      <c r="J20" s="143"/>
      <c r="K20" s="143"/>
      <c r="L20" s="143"/>
      <c r="M20" s="143"/>
      <c r="N20" s="143"/>
      <c r="O20" s="143"/>
      <c r="P20" s="143"/>
    </row>
    <row r="21" spans="1:16" x14ac:dyDescent="0.25">
      <c r="A21" s="144" t="s">
        <v>233</v>
      </c>
      <c r="B21" s="144"/>
      <c r="C21" s="144"/>
      <c r="D21" s="144"/>
      <c r="E21" s="144"/>
      <c r="F21" s="144"/>
      <c r="G21" s="144"/>
      <c r="H21" s="144"/>
      <c r="I21" s="144"/>
      <c r="J21" s="144"/>
      <c r="K21" s="144"/>
      <c r="L21" s="144"/>
      <c r="M21" s="144"/>
      <c r="N21" s="144"/>
      <c r="O21" s="144"/>
      <c r="P21" s="144"/>
    </row>
    <row r="22" spans="1:16" x14ac:dyDescent="0.25">
      <c r="A22" s="145" t="s">
        <v>218</v>
      </c>
      <c r="B22" s="146" t="s">
        <v>234</v>
      </c>
      <c r="C22" s="148" t="s">
        <v>235</v>
      </c>
      <c r="D22" s="148" t="s">
        <v>236</v>
      </c>
      <c r="E22" s="148" t="s">
        <v>237</v>
      </c>
      <c r="F22" s="149" t="s">
        <v>238</v>
      </c>
      <c r="G22" s="150"/>
      <c r="H22" s="150"/>
      <c r="I22" s="150"/>
      <c r="J22" s="150"/>
      <c r="K22" s="151"/>
      <c r="L22" s="152" t="s">
        <v>239</v>
      </c>
      <c r="M22" s="152"/>
      <c r="N22" s="152"/>
      <c r="O22" s="152"/>
      <c r="P22" s="152"/>
    </row>
    <row r="23" spans="1:16" ht="60" x14ac:dyDescent="0.25">
      <c r="A23" s="145"/>
      <c r="B23" s="147"/>
      <c r="C23" s="148"/>
      <c r="D23" s="148"/>
      <c r="E23" s="148"/>
      <c r="F23" s="89" t="s">
        <v>240</v>
      </c>
      <c r="G23" s="89" t="s">
        <v>241</v>
      </c>
      <c r="H23" s="90" t="s">
        <v>242</v>
      </c>
      <c r="I23" s="90" t="s">
        <v>243</v>
      </c>
      <c r="J23" s="90" t="s">
        <v>244</v>
      </c>
      <c r="K23" s="90" t="s">
        <v>245</v>
      </c>
      <c r="L23" s="90" t="s">
        <v>246</v>
      </c>
      <c r="M23" s="90" t="s">
        <v>242</v>
      </c>
      <c r="N23" s="90" t="s">
        <v>243</v>
      </c>
      <c r="O23" s="90" t="s">
        <v>244</v>
      </c>
      <c r="P23" s="90" t="s">
        <v>247</v>
      </c>
    </row>
    <row r="24" spans="1:16" ht="15.75" thickBot="1" x14ac:dyDescent="0.3">
      <c r="A24" s="66">
        <v>1</v>
      </c>
      <c r="B24" s="66">
        <v>2</v>
      </c>
      <c r="C24" s="67" t="s">
        <v>248</v>
      </c>
      <c r="D24" s="66" t="s">
        <v>249</v>
      </c>
      <c r="E24" s="68">
        <v>5</v>
      </c>
      <c r="F24" s="68">
        <v>6</v>
      </c>
      <c r="G24" s="68">
        <v>7</v>
      </c>
      <c r="H24" s="68">
        <v>8</v>
      </c>
      <c r="I24" s="69">
        <v>9</v>
      </c>
      <c r="J24" s="68">
        <v>10</v>
      </c>
      <c r="K24" s="68">
        <v>11</v>
      </c>
      <c r="L24" s="68">
        <v>12</v>
      </c>
      <c r="M24" s="68">
        <v>13</v>
      </c>
      <c r="N24" s="68">
        <v>14</v>
      </c>
      <c r="O24" s="68">
        <v>15</v>
      </c>
      <c r="P24" s="68">
        <v>16</v>
      </c>
    </row>
    <row r="25" spans="1:16" ht="15.75" thickTop="1" x14ac:dyDescent="0.25">
      <c r="A25" s="70"/>
      <c r="B25" s="91"/>
      <c r="C25" s="71" t="s">
        <v>250</v>
      </c>
      <c r="D25" s="72"/>
      <c r="E25" s="73"/>
      <c r="F25" s="74"/>
      <c r="G25" s="73"/>
      <c r="H25" s="73">
        <f>ROUND(F25*G25,2)</f>
        <v>0</v>
      </c>
      <c r="I25" s="75"/>
      <c r="J25" s="73"/>
      <c r="K25" s="74">
        <f>H25+I25+J25</f>
        <v>0</v>
      </c>
      <c r="L25" s="74">
        <f>ROUND(E25*F25,2)</f>
        <v>0</v>
      </c>
      <c r="M25" s="74">
        <f>ROUND(E25*H25,2)</f>
        <v>0</v>
      </c>
      <c r="N25" s="74">
        <f>ROUND(E25*I25,2)</f>
        <v>0</v>
      </c>
      <c r="O25" s="74">
        <f>ROUND(E25*J25,2)</f>
        <v>0</v>
      </c>
      <c r="P25" s="74">
        <f>M25+N25+O25</f>
        <v>0</v>
      </c>
    </row>
    <row r="26" spans="1:16" x14ac:dyDescent="0.25">
      <c r="A26" s="76"/>
      <c r="B26" s="92"/>
      <c r="C26" s="77" t="s">
        <v>251</v>
      </c>
      <c r="D26" s="78"/>
      <c r="E26" s="79"/>
      <c r="F26" s="80"/>
      <c r="G26" s="79"/>
      <c r="H26" s="79"/>
      <c r="I26" s="81"/>
      <c r="J26" s="79"/>
      <c r="K26" s="80"/>
      <c r="L26" s="80"/>
      <c r="M26" s="80"/>
      <c r="N26" s="80"/>
      <c r="O26" s="80"/>
      <c r="P26" s="80"/>
    </row>
    <row r="27" spans="1:16" x14ac:dyDescent="0.25">
      <c r="A27" s="93">
        <v>1</v>
      </c>
      <c r="B27" s="94"/>
      <c r="C27" s="96" t="s">
        <v>252</v>
      </c>
      <c r="D27" s="95" t="s">
        <v>253</v>
      </c>
      <c r="E27" s="82">
        <v>27.2</v>
      </c>
      <c r="F27" s="83">
        <v>0.5</v>
      </c>
      <c r="G27" s="84"/>
      <c r="H27" s="83"/>
      <c r="I27" s="85"/>
      <c r="J27" s="83"/>
      <c r="K27" s="86"/>
      <c r="L27" s="86"/>
      <c r="M27" s="86"/>
      <c r="N27" s="86"/>
      <c r="O27" s="86"/>
      <c r="P27" s="86"/>
    </row>
    <row r="28" spans="1:16" x14ac:dyDescent="0.25">
      <c r="A28" s="93">
        <v>2</v>
      </c>
      <c r="B28" s="94"/>
      <c r="C28" s="96" t="s">
        <v>254</v>
      </c>
      <c r="D28" s="95" t="s">
        <v>253</v>
      </c>
      <c r="E28" s="82">
        <v>27.2</v>
      </c>
      <c r="F28" s="83">
        <v>4</v>
      </c>
      <c r="G28" s="84"/>
      <c r="H28" s="83"/>
      <c r="I28" s="85"/>
      <c r="J28" s="83"/>
      <c r="K28" s="86"/>
      <c r="L28" s="86"/>
      <c r="M28" s="86"/>
      <c r="N28" s="86"/>
      <c r="O28" s="86"/>
      <c r="P28" s="86"/>
    </row>
    <row r="29" spans="1:16" ht="34.5" x14ac:dyDescent="0.25">
      <c r="A29" s="93">
        <v>3</v>
      </c>
      <c r="B29" s="94"/>
      <c r="C29" s="96" t="s">
        <v>255</v>
      </c>
      <c r="D29" s="95" t="s">
        <v>253</v>
      </c>
      <c r="E29" s="82">
        <v>27.2</v>
      </c>
      <c r="F29" s="83">
        <v>7</v>
      </c>
      <c r="G29" s="84"/>
      <c r="H29" s="83"/>
      <c r="I29" s="85"/>
      <c r="J29" s="83"/>
      <c r="K29" s="86"/>
      <c r="L29" s="86"/>
      <c r="M29" s="86"/>
      <c r="N29" s="86"/>
      <c r="O29" s="86"/>
      <c r="P29" s="86"/>
    </row>
    <row r="30" spans="1:16" ht="23.25" x14ac:dyDescent="0.25">
      <c r="A30" s="93">
        <v>4</v>
      </c>
      <c r="B30" s="94"/>
      <c r="C30" s="96" t="s">
        <v>256</v>
      </c>
      <c r="D30" s="97" t="s">
        <v>253</v>
      </c>
      <c r="E30" s="82">
        <v>27.2</v>
      </c>
      <c r="F30" s="83">
        <v>0.5</v>
      </c>
      <c r="G30" s="84"/>
      <c r="H30" s="83"/>
      <c r="I30" s="85"/>
      <c r="J30" s="83"/>
      <c r="K30" s="86"/>
      <c r="L30" s="86"/>
      <c r="M30" s="86"/>
      <c r="N30" s="86"/>
      <c r="O30" s="86"/>
      <c r="P30" s="86"/>
    </row>
    <row r="31" spans="1:16" x14ac:dyDescent="0.25">
      <c r="A31" s="93">
        <v>5</v>
      </c>
      <c r="B31" s="94"/>
      <c r="C31" s="96" t="s">
        <v>257</v>
      </c>
      <c r="D31" s="95" t="s">
        <v>253</v>
      </c>
      <c r="E31" s="82">
        <v>29</v>
      </c>
      <c r="F31" s="83">
        <v>0.3</v>
      </c>
      <c r="G31" s="84"/>
      <c r="H31" s="83"/>
      <c r="I31" s="85"/>
      <c r="J31" s="83"/>
      <c r="K31" s="86"/>
      <c r="L31" s="86"/>
      <c r="M31" s="86"/>
      <c r="N31" s="86"/>
      <c r="O31" s="86"/>
      <c r="P31" s="86"/>
    </row>
    <row r="32" spans="1:16" ht="23.25" x14ac:dyDescent="0.25">
      <c r="A32" s="93">
        <v>6</v>
      </c>
      <c r="B32" s="94"/>
      <c r="C32" s="96" t="s">
        <v>258</v>
      </c>
      <c r="D32" s="95" t="s">
        <v>253</v>
      </c>
      <c r="E32" s="82">
        <v>27.2</v>
      </c>
      <c r="F32" s="83">
        <v>0.8</v>
      </c>
      <c r="G32" s="84"/>
      <c r="H32" s="83"/>
      <c r="I32" s="85"/>
      <c r="J32" s="83"/>
      <c r="K32" s="86"/>
      <c r="L32" s="86"/>
      <c r="M32" s="86"/>
      <c r="N32" s="86"/>
      <c r="O32" s="86"/>
      <c r="P32" s="86"/>
    </row>
    <row r="33" spans="1:16" x14ac:dyDescent="0.25">
      <c r="A33" s="93">
        <v>7</v>
      </c>
      <c r="B33" s="94"/>
      <c r="C33" s="96" t="s">
        <v>259</v>
      </c>
      <c r="D33" s="95" t="s">
        <v>253</v>
      </c>
      <c r="E33" s="82">
        <v>27.2</v>
      </c>
      <c r="F33" s="83">
        <v>0.8</v>
      </c>
      <c r="G33" s="84"/>
      <c r="H33" s="83"/>
      <c r="I33" s="85"/>
      <c r="J33" s="83"/>
      <c r="K33" s="86"/>
      <c r="L33" s="86"/>
      <c r="M33" s="86"/>
      <c r="N33" s="86"/>
      <c r="O33" s="86"/>
      <c r="P33" s="86"/>
    </row>
    <row r="34" spans="1:16" ht="23.25" x14ac:dyDescent="0.25">
      <c r="A34" s="93">
        <v>8</v>
      </c>
      <c r="B34" s="94"/>
      <c r="C34" s="96" t="s">
        <v>260</v>
      </c>
      <c r="D34" s="95" t="s">
        <v>253</v>
      </c>
      <c r="E34" s="82">
        <v>27.2</v>
      </c>
      <c r="F34" s="83">
        <v>0.5</v>
      </c>
      <c r="G34" s="84"/>
      <c r="H34" s="83"/>
      <c r="I34" s="85"/>
      <c r="J34" s="83"/>
      <c r="K34" s="86"/>
      <c r="L34" s="86"/>
      <c r="M34" s="86"/>
      <c r="N34" s="86"/>
      <c r="O34" s="86"/>
      <c r="P34" s="86"/>
    </row>
    <row r="35" spans="1:16" ht="23.25" x14ac:dyDescent="0.25">
      <c r="A35" s="93">
        <v>9</v>
      </c>
      <c r="B35" s="94"/>
      <c r="C35" s="96" t="s">
        <v>261</v>
      </c>
      <c r="D35" s="95" t="s">
        <v>253</v>
      </c>
      <c r="E35" s="82">
        <v>27.2</v>
      </c>
      <c r="F35" s="83">
        <v>0.3</v>
      </c>
      <c r="G35" s="84"/>
      <c r="H35" s="83"/>
      <c r="I35" s="85"/>
      <c r="J35" s="83"/>
      <c r="K35" s="86"/>
      <c r="L35" s="86"/>
      <c r="M35" s="86"/>
      <c r="N35" s="86"/>
      <c r="O35" s="86"/>
      <c r="P35" s="86"/>
    </row>
    <row r="36" spans="1:16" ht="45.75" x14ac:dyDescent="0.25">
      <c r="A36" s="93">
        <v>10</v>
      </c>
      <c r="B36" s="94"/>
      <c r="C36" s="96" t="s">
        <v>262</v>
      </c>
      <c r="D36" s="95" t="s">
        <v>253</v>
      </c>
      <c r="E36" s="82">
        <v>30</v>
      </c>
      <c r="F36" s="83">
        <v>0.9</v>
      </c>
      <c r="G36" s="84"/>
      <c r="H36" s="83"/>
      <c r="I36" s="85"/>
      <c r="J36" s="83"/>
      <c r="K36" s="86"/>
      <c r="L36" s="86"/>
      <c r="M36" s="86"/>
      <c r="N36" s="86"/>
      <c r="O36" s="86"/>
      <c r="P36" s="86"/>
    </row>
    <row r="37" spans="1:16" x14ac:dyDescent="0.25">
      <c r="A37" s="93">
        <v>1</v>
      </c>
      <c r="B37" s="98"/>
      <c r="C37" s="77" t="s">
        <v>263</v>
      </c>
      <c r="D37" s="99"/>
      <c r="E37" s="100"/>
      <c r="F37" s="101"/>
      <c r="G37" s="102"/>
      <c r="H37" s="101">
        <f t="shared" ref="H37" si="1">ROUND(F37*G37,2)</f>
        <v>0</v>
      </c>
      <c r="I37" s="103"/>
      <c r="J37" s="101"/>
      <c r="K37" s="104">
        <f>ROUND(H37+I37+J37,2)</f>
        <v>0</v>
      </c>
      <c r="L37" s="104">
        <f>ROUND((F37*E37),2)</f>
        <v>0</v>
      </c>
      <c r="M37" s="104">
        <f>ROUND((H37*E37),2)</f>
        <v>0</v>
      </c>
      <c r="N37" s="104">
        <f>ROUND((I37*E37),2)</f>
        <v>0</v>
      </c>
      <c r="O37" s="104">
        <f>ROUND((J37*E37),2)</f>
        <v>0</v>
      </c>
      <c r="P37" s="104">
        <f t="shared" ref="P37" si="2">ROUND((M37+N37+O37),2)</f>
        <v>0</v>
      </c>
    </row>
    <row r="38" spans="1:16" ht="23.25" x14ac:dyDescent="0.25">
      <c r="A38" s="93">
        <v>11</v>
      </c>
      <c r="B38" s="105"/>
      <c r="C38" s="96" t="s">
        <v>264</v>
      </c>
      <c r="D38" s="106" t="s">
        <v>253</v>
      </c>
      <c r="E38" s="107">
        <v>9.14</v>
      </c>
      <c r="F38" s="108">
        <v>0.7</v>
      </c>
      <c r="G38" s="84"/>
      <c r="H38" s="83"/>
      <c r="I38" s="109"/>
      <c r="J38" s="108"/>
      <c r="K38" s="86"/>
      <c r="L38" s="86"/>
      <c r="M38" s="86"/>
      <c r="N38" s="86"/>
      <c r="O38" s="86"/>
      <c r="P38" s="86"/>
    </row>
    <row r="39" spans="1:16" ht="23.25" x14ac:dyDescent="0.25">
      <c r="A39" s="93">
        <v>12</v>
      </c>
      <c r="B39" s="105"/>
      <c r="C39" s="96" t="s">
        <v>265</v>
      </c>
      <c r="D39" s="106" t="s">
        <v>266</v>
      </c>
      <c r="E39" s="107">
        <v>9</v>
      </c>
      <c r="F39" s="108">
        <v>0.9</v>
      </c>
      <c r="G39" s="84"/>
      <c r="H39" s="83"/>
      <c r="I39" s="109"/>
      <c r="J39" s="108"/>
      <c r="K39" s="86"/>
      <c r="L39" s="86"/>
      <c r="M39" s="86"/>
      <c r="N39" s="86"/>
      <c r="O39" s="86"/>
      <c r="P39" s="86"/>
    </row>
    <row r="40" spans="1:16" ht="23.25" x14ac:dyDescent="0.25">
      <c r="A40" s="93">
        <v>13</v>
      </c>
      <c r="B40" s="105"/>
      <c r="C40" s="96" t="s">
        <v>267</v>
      </c>
      <c r="D40" s="106" t="s">
        <v>268</v>
      </c>
      <c r="E40" s="107">
        <v>2</v>
      </c>
      <c r="F40" s="108">
        <v>3</v>
      </c>
      <c r="G40" s="84"/>
      <c r="H40" s="83"/>
      <c r="I40" s="109"/>
      <c r="J40" s="108"/>
      <c r="K40" s="86"/>
      <c r="L40" s="86"/>
      <c r="M40" s="86"/>
      <c r="N40" s="86"/>
      <c r="O40" s="86"/>
      <c r="P40" s="86"/>
    </row>
    <row r="41" spans="1:16" ht="23.25" x14ac:dyDescent="0.25">
      <c r="A41" s="93">
        <v>14</v>
      </c>
      <c r="B41" s="94"/>
      <c r="C41" s="96" t="s">
        <v>269</v>
      </c>
      <c r="D41" s="95" t="s">
        <v>253</v>
      </c>
      <c r="E41" s="82">
        <v>8.1</v>
      </c>
      <c r="F41" s="83">
        <v>1.5</v>
      </c>
      <c r="G41" s="84"/>
      <c r="H41" s="83"/>
      <c r="I41" s="85"/>
      <c r="J41" s="83"/>
      <c r="K41" s="86"/>
      <c r="L41" s="86"/>
      <c r="M41" s="86"/>
      <c r="N41" s="86"/>
      <c r="O41" s="86"/>
      <c r="P41" s="86"/>
    </row>
    <row r="42" spans="1:16" ht="45.75" x14ac:dyDescent="0.25">
      <c r="A42" s="93">
        <v>15</v>
      </c>
      <c r="B42" s="94"/>
      <c r="C42" s="96" t="s">
        <v>270</v>
      </c>
      <c r="D42" s="95" t="s">
        <v>253</v>
      </c>
      <c r="E42" s="82">
        <v>8.1</v>
      </c>
      <c r="F42" s="83">
        <v>6</v>
      </c>
      <c r="G42" s="84"/>
      <c r="H42" s="83"/>
      <c r="I42" s="85"/>
      <c r="J42" s="83"/>
      <c r="K42" s="86"/>
      <c r="L42" s="86"/>
      <c r="M42" s="86"/>
      <c r="N42" s="86"/>
      <c r="O42" s="86"/>
      <c r="P42" s="86"/>
    </row>
    <row r="43" spans="1:16" ht="23.25" x14ac:dyDescent="0.25">
      <c r="A43" s="93">
        <v>16</v>
      </c>
      <c r="B43" s="94"/>
      <c r="C43" s="96" t="s">
        <v>271</v>
      </c>
      <c r="D43" s="95" t="s">
        <v>268</v>
      </c>
      <c r="E43" s="82">
        <v>1</v>
      </c>
      <c r="F43" s="83">
        <v>9</v>
      </c>
      <c r="G43" s="84"/>
      <c r="H43" s="83"/>
      <c r="I43" s="85"/>
      <c r="J43" s="83"/>
      <c r="K43" s="86"/>
      <c r="L43" s="86"/>
      <c r="M43" s="86"/>
      <c r="N43" s="86"/>
      <c r="O43" s="86"/>
      <c r="P43" s="86"/>
    </row>
    <row r="44" spans="1:16" ht="23.25" x14ac:dyDescent="0.25">
      <c r="A44" s="93">
        <v>17</v>
      </c>
      <c r="B44" s="94"/>
      <c r="C44" s="96" t="s">
        <v>272</v>
      </c>
      <c r="D44" s="95" t="s">
        <v>253</v>
      </c>
      <c r="E44" s="82">
        <v>43.85</v>
      </c>
      <c r="F44" s="83">
        <v>0.5</v>
      </c>
      <c r="G44" s="84"/>
      <c r="H44" s="83"/>
      <c r="I44" s="85"/>
      <c r="J44" s="83"/>
      <c r="K44" s="86"/>
      <c r="L44" s="86"/>
      <c r="M44" s="86"/>
      <c r="N44" s="86"/>
      <c r="O44" s="86"/>
      <c r="P44" s="86"/>
    </row>
    <row r="45" spans="1:16" x14ac:dyDescent="0.25">
      <c r="A45" s="93">
        <v>18</v>
      </c>
      <c r="B45" s="94"/>
      <c r="C45" s="96" t="s">
        <v>273</v>
      </c>
      <c r="D45" s="95" t="s">
        <v>253</v>
      </c>
      <c r="E45" s="82">
        <v>43.85</v>
      </c>
      <c r="F45" s="83">
        <v>0.6</v>
      </c>
      <c r="G45" s="84"/>
      <c r="H45" s="83"/>
      <c r="I45" s="85"/>
      <c r="J45" s="83"/>
      <c r="K45" s="86"/>
      <c r="L45" s="86"/>
      <c r="M45" s="86"/>
      <c r="N45" s="86"/>
      <c r="O45" s="86"/>
      <c r="P45" s="86"/>
    </row>
    <row r="46" spans="1:16" x14ac:dyDescent="0.25">
      <c r="A46" s="93">
        <v>19</v>
      </c>
      <c r="B46" s="94"/>
      <c r="C46" s="110" t="s">
        <v>274</v>
      </c>
      <c r="D46" s="95" t="s">
        <v>275</v>
      </c>
      <c r="E46" s="82">
        <v>8</v>
      </c>
      <c r="F46" s="83"/>
      <c r="G46" s="84"/>
      <c r="H46" s="83"/>
      <c r="I46" s="85"/>
      <c r="J46" s="83"/>
      <c r="K46" s="86"/>
      <c r="L46" s="86"/>
      <c r="M46" s="86"/>
      <c r="N46" s="86"/>
      <c r="O46" s="86"/>
      <c r="P46" s="86"/>
    </row>
    <row r="47" spans="1:16" x14ac:dyDescent="0.25">
      <c r="A47" s="93">
        <v>20</v>
      </c>
      <c r="B47" s="94"/>
      <c r="C47" s="96" t="s">
        <v>276</v>
      </c>
      <c r="D47" s="95" t="s">
        <v>253</v>
      </c>
      <c r="E47" s="82">
        <v>60</v>
      </c>
      <c r="F47" s="83">
        <v>1.5</v>
      </c>
      <c r="G47" s="84"/>
      <c r="H47" s="83"/>
      <c r="I47" s="85"/>
      <c r="J47" s="83"/>
      <c r="K47" s="86"/>
      <c r="L47" s="86"/>
      <c r="M47" s="86"/>
      <c r="N47" s="86"/>
      <c r="O47" s="86"/>
      <c r="P47" s="86"/>
    </row>
    <row r="48" spans="1:16" ht="23.25" x14ac:dyDescent="0.25">
      <c r="A48" s="93">
        <v>21</v>
      </c>
      <c r="B48" s="94"/>
      <c r="C48" s="110" t="s">
        <v>277</v>
      </c>
      <c r="D48" s="95" t="s">
        <v>278</v>
      </c>
      <c r="E48" s="82">
        <v>300</v>
      </c>
      <c r="F48" s="83"/>
      <c r="G48" s="84"/>
      <c r="H48" s="83"/>
      <c r="I48" s="85"/>
      <c r="J48" s="83"/>
      <c r="K48" s="86"/>
      <c r="L48" s="86"/>
      <c r="M48" s="86"/>
      <c r="N48" s="86"/>
      <c r="O48" s="86"/>
      <c r="P48" s="86"/>
    </row>
    <row r="49" spans="1:16" x14ac:dyDescent="0.25">
      <c r="A49" s="93">
        <v>22</v>
      </c>
      <c r="B49" s="94"/>
      <c r="C49" s="96" t="s">
        <v>279</v>
      </c>
      <c r="D49" s="95" t="s">
        <v>253</v>
      </c>
      <c r="E49" s="82">
        <v>60</v>
      </c>
      <c r="F49" s="83">
        <v>0.3</v>
      </c>
      <c r="G49" s="84"/>
      <c r="H49" s="83"/>
      <c r="I49" s="85"/>
      <c r="J49" s="83"/>
      <c r="K49" s="86"/>
      <c r="L49" s="86"/>
      <c r="M49" s="86"/>
      <c r="N49" s="86"/>
      <c r="O49" s="86"/>
      <c r="P49" s="86"/>
    </row>
    <row r="50" spans="1:16" x14ac:dyDescent="0.25">
      <c r="A50" s="93">
        <v>23</v>
      </c>
      <c r="B50" s="94"/>
      <c r="C50" s="96" t="s">
        <v>273</v>
      </c>
      <c r="D50" s="95" t="s">
        <v>253</v>
      </c>
      <c r="E50" s="82">
        <v>60</v>
      </c>
      <c r="F50" s="83">
        <v>0.6</v>
      </c>
      <c r="G50" s="84"/>
      <c r="H50" s="83"/>
      <c r="I50" s="85"/>
      <c r="J50" s="83"/>
      <c r="K50" s="86"/>
      <c r="L50" s="86"/>
      <c r="M50" s="86"/>
      <c r="N50" s="86"/>
      <c r="O50" s="86"/>
      <c r="P50" s="86"/>
    </row>
    <row r="51" spans="1:16" x14ac:dyDescent="0.25">
      <c r="A51" s="93">
        <v>24</v>
      </c>
      <c r="B51" s="94"/>
      <c r="C51" s="110" t="s">
        <v>274</v>
      </c>
      <c r="D51" s="95" t="s">
        <v>253</v>
      </c>
      <c r="E51" s="82">
        <v>12</v>
      </c>
      <c r="F51" s="83"/>
      <c r="G51" s="84"/>
      <c r="H51" s="83"/>
      <c r="I51" s="85"/>
      <c r="J51" s="83"/>
      <c r="K51" s="86"/>
      <c r="L51" s="86"/>
      <c r="M51" s="86"/>
      <c r="N51" s="86"/>
      <c r="O51" s="86"/>
      <c r="P51" s="86"/>
    </row>
    <row r="52" spans="1:16" x14ac:dyDescent="0.25">
      <c r="A52" s="93">
        <v>25</v>
      </c>
      <c r="B52" s="94"/>
      <c r="C52" s="96" t="s">
        <v>280</v>
      </c>
      <c r="D52" s="95" t="s">
        <v>253</v>
      </c>
      <c r="E52" s="82">
        <v>60</v>
      </c>
      <c r="F52" s="83">
        <v>0.7</v>
      </c>
      <c r="G52" s="84"/>
      <c r="H52" s="83"/>
      <c r="I52" s="85"/>
      <c r="J52" s="83"/>
      <c r="K52" s="86"/>
      <c r="L52" s="86"/>
      <c r="M52" s="86"/>
      <c r="N52" s="86"/>
      <c r="O52" s="86"/>
      <c r="P52" s="86"/>
    </row>
    <row r="53" spans="1:16" ht="23.25" x14ac:dyDescent="0.25">
      <c r="A53" s="93">
        <v>26</v>
      </c>
      <c r="B53" s="94"/>
      <c r="C53" s="110" t="s">
        <v>281</v>
      </c>
      <c r="D53" s="95" t="s">
        <v>278</v>
      </c>
      <c r="E53" s="82">
        <v>18</v>
      </c>
      <c r="F53" s="83"/>
      <c r="G53" s="84"/>
      <c r="H53" s="83"/>
      <c r="I53" s="85"/>
      <c r="J53" s="83"/>
      <c r="K53" s="86"/>
      <c r="L53" s="86"/>
      <c r="M53" s="86"/>
      <c r="N53" s="86"/>
      <c r="O53" s="86"/>
      <c r="P53" s="86"/>
    </row>
    <row r="54" spans="1:16" x14ac:dyDescent="0.25">
      <c r="A54" s="93">
        <v>1</v>
      </c>
      <c r="B54" s="98"/>
      <c r="C54" s="77" t="s">
        <v>282</v>
      </c>
      <c r="D54" s="99"/>
      <c r="E54" s="100"/>
      <c r="F54" s="101"/>
      <c r="G54" s="103"/>
      <c r="H54" s="103"/>
      <c r="I54" s="103"/>
      <c r="J54" s="101"/>
      <c r="K54" s="101"/>
      <c r="L54" s="101"/>
      <c r="M54" s="101"/>
      <c r="N54" s="101"/>
      <c r="O54" s="101"/>
      <c r="P54" s="101"/>
    </row>
    <row r="55" spans="1:16" x14ac:dyDescent="0.25">
      <c r="A55" s="93">
        <v>27</v>
      </c>
      <c r="B55" s="94"/>
      <c r="C55" s="96" t="s">
        <v>283</v>
      </c>
      <c r="D55" s="95" t="s">
        <v>253</v>
      </c>
      <c r="E55" s="82">
        <v>27.2</v>
      </c>
      <c r="F55" s="83">
        <v>2</v>
      </c>
      <c r="G55" s="84"/>
      <c r="H55" s="83"/>
      <c r="I55" s="85"/>
      <c r="J55" s="83"/>
      <c r="K55" s="86"/>
      <c r="L55" s="86"/>
      <c r="M55" s="86"/>
      <c r="N55" s="86"/>
      <c r="O55" s="86"/>
      <c r="P55" s="86"/>
    </row>
    <row r="56" spans="1:16" ht="23.25" x14ac:dyDescent="0.25">
      <c r="A56" s="93">
        <v>28</v>
      </c>
      <c r="B56" s="111"/>
      <c r="C56" s="110" t="s">
        <v>284</v>
      </c>
      <c r="D56" s="95" t="s">
        <v>253</v>
      </c>
      <c r="E56" s="82">
        <v>27.2</v>
      </c>
      <c r="F56" s="83"/>
      <c r="G56" s="84"/>
      <c r="H56" s="83"/>
      <c r="I56" s="85"/>
      <c r="J56" s="83"/>
      <c r="K56" s="86"/>
      <c r="L56" s="86"/>
      <c r="M56" s="86"/>
      <c r="N56" s="86"/>
      <c r="O56" s="86"/>
      <c r="P56" s="86"/>
    </row>
    <row r="57" spans="1:16" ht="23.25" x14ac:dyDescent="0.25">
      <c r="A57" s="93">
        <v>29</v>
      </c>
      <c r="B57" s="111"/>
      <c r="C57" s="110" t="s">
        <v>285</v>
      </c>
      <c r="D57" s="95" t="s">
        <v>253</v>
      </c>
      <c r="E57" s="82">
        <v>27.2</v>
      </c>
      <c r="F57" s="83"/>
      <c r="G57" s="84"/>
      <c r="H57" s="83"/>
      <c r="I57" s="85"/>
      <c r="J57" s="83"/>
      <c r="K57" s="86"/>
      <c r="L57" s="86"/>
      <c r="M57" s="86"/>
      <c r="N57" s="86"/>
      <c r="O57" s="86"/>
      <c r="P57" s="86"/>
    </row>
    <row r="58" spans="1:16" ht="23.25" x14ac:dyDescent="0.25">
      <c r="A58" s="93">
        <v>30</v>
      </c>
      <c r="B58" s="111"/>
      <c r="C58" s="113" t="s">
        <v>286</v>
      </c>
      <c r="D58" s="95" t="s">
        <v>268</v>
      </c>
      <c r="E58" s="82">
        <v>4</v>
      </c>
      <c r="F58" s="83">
        <v>3</v>
      </c>
      <c r="G58" s="84"/>
      <c r="H58" s="83"/>
      <c r="I58" s="85"/>
      <c r="J58" s="83"/>
      <c r="K58" s="86"/>
      <c r="L58" s="86"/>
      <c r="M58" s="86"/>
      <c r="N58" s="86"/>
      <c r="O58" s="86"/>
      <c r="P58" s="86"/>
    </row>
    <row r="59" spans="1:16" x14ac:dyDescent="0.25">
      <c r="A59" s="93">
        <v>1</v>
      </c>
      <c r="B59" s="98"/>
      <c r="C59" s="77" t="s">
        <v>287</v>
      </c>
      <c r="D59" s="99"/>
      <c r="E59" s="100"/>
      <c r="F59" s="101"/>
      <c r="G59" s="101"/>
      <c r="H59" s="101"/>
      <c r="I59" s="101"/>
      <c r="J59" s="101"/>
      <c r="K59" s="101"/>
      <c r="L59" s="101"/>
      <c r="M59" s="101"/>
      <c r="N59" s="101"/>
      <c r="O59" s="101"/>
      <c r="P59" s="101"/>
    </row>
    <row r="60" spans="1:16" x14ac:dyDescent="0.25">
      <c r="A60" s="93">
        <v>31</v>
      </c>
      <c r="B60" s="94"/>
      <c r="C60" s="96" t="s">
        <v>288</v>
      </c>
      <c r="D60" s="95" t="s">
        <v>289</v>
      </c>
      <c r="E60" s="82">
        <v>2</v>
      </c>
      <c r="F60" s="83">
        <v>1.9</v>
      </c>
      <c r="G60" s="84"/>
      <c r="H60" s="83"/>
      <c r="I60" s="85"/>
      <c r="J60" s="83"/>
      <c r="K60" s="86"/>
      <c r="L60" s="86"/>
      <c r="M60" s="86"/>
      <c r="N60" s="86"/>
      <c r="O60" s="86"/>
      <c r="P60" s="86"/>
    </row>
    <row r="61" spans="1:16" ht="45.75" x14ac:dyDescent="0.25">
      <c r="A61" s="93">
        <v>32</v>
      </c>
      <c r="B61" s="94"/>
      <c r="C61" s="96" t="s">
        <v>290</v>
      </c>
      <c r="D61" s="95" t="s">
        <v>289</v>
      </c>
      <c r="E61" s="82">
        <v>2</v>
      </c>
      <c r="F61" s="83">
        <v>9</v>
      </c>
      <c r="G61" s="84"/>
      <c r="H61" s="83"/>
      <c r="I61" s="85"/>
      <c r="J61" s="83"/>
      <c r="K61" s="86"/>
      <c r="L61" s="86"/>
      <c r="M61" s="86"/>
      <c r="N61" s="86"/>
      <c r="O61" s="86"/>
      <c r="P61" s="86"/>
    </row>
    <row r="62" spans="1:16" ht="15.75" x14ac:dyDescent="0.25">
      <c r="A62" s="93">
        <v>33</v>
      </c>
      <c r="B62" s="111"/>
      <c r="C62" s="96" t="s">
        <v>291</v>
      </c>
      <c r="D62" s="112" t="s">
        <v>292</v>
      </c>
      <c r="E62" s="82">
        <v>4</v>
      </c>
      <c r="F62" s="83">
        <v>6</v>
      </c>
      <c r="G62" s="84"/>
      <c r="H62" s="83"/>
      <c r="I62" s="85"/>
      <c r="J62" s="83"/>
      <c r="K62" s="86"/>
      <c r="L62" s="86"/>
      <c r="M62" s="86"/>
      <c r="N62" s="86"/>
      <c r="O62" s="86"/>
      <c r="P62" s="86"/>
    </row>
    <row r="63" spans="1:16" x14ac:dyDescent="0.25">
      <c r="A63" s="140" t="s">
        <v>293</v>
      </c>
      <c r="B63" s="141"/>
      <c r="C63" s="141"/>
      <c r="D63" s="141"/>
      <c r="E63" s="141"/>
      <c r="F63" s="141"/>
      <c r="G63" s="141"/>
      <c r="H63" s="141"/>
      <c r="I63" s="141"/>
      <c r="J63" s="142"/>
      <c r="K63" s="87"/>
      <c r="L63" s="87">
        <f>SUM(L27:L62)</f>
        <v>0</v>
      </c>
      <c r="M63" s="87">
        <f>SUM(M27:M62)</f>
        <v>0</v>
      </c>
      <c r="N63" s="87">
        <f>SUM(N27:N62)</f>
        <v>0</v>
      </c>
      <c r="O63" s="87">
        <f>SUM(O27:O62)</f>
        <v>0</v>
      </c>
      <c r="P63" s="87">
        <f>SUM(M63:O63)</f>
        <v>0</v>
      </c>
    </row>
    <row r="64" spans="1:16" x14ac:dyDescent="0.25">
      <c r="A64" s="52"/>
      <c r="B64" s="52"/>
      <c r="C64" s="52"/>
      <c r="D64" s="52"/>
      <c r="E64" s="52"/>
      <c r="F64" s="52"/>
      <c r="G64" s="88"/>
      <c r="H64" s="88"/>
      <c r="I64" s="52"/>
      <c r="J64" s="88"/>
      <c r="K64" s="52"/>
      <c r="L64" s="52"/>
      <c r="M64" s="52"/>
      <c r="N64" s="52"/>
      <c r="O64" s="52"/>
      <c r="P64" s="52"/>
    </row>
    <row r="65" spans="1:16" x14ac:dyDescent="0.25">
      <c r="A65" s="52"/>
      <c r="B65" s="52"/>
      <c r="C65" s="52"/>
      <c r="D65" s="52"/>
      <c r="E65" s="52"/>
      <c r="F65" s="52"/>
      <c r="G65" s="88"/>
      <c r="H65" s="88"/>
      <c r="I65" s="52"/>
      <c r="J65" s="88"/>
      <c r="K65" s="52"/>
      <c r="L65" s="52"/>
      <c r="M65" s="52"/>
      <c r="N65" s="52"/>
      <c r="O65" s="52"/>
      <c r="P65" s="52"/>
    </row>
    <row r="66" spans="1:16" x14ac:dyDescent="0.25">
      <c r="A66" s="50" t="s">
        <v>294</v>
      </c>
      <c r="B66" s="52"/>
      <c r="C66" s="52"/>
      <c r="D66" s="52"/>
      <c r="E66" s="52"/>
      <c r="F66" s="52"/>
      <c r="G66" s="88"/>
      <c r="H66" s="88"/>
      <c r="I66" s="52"/>
      <c r="J66" s="88"/>
      <c r="K66" s="52"/>
      <c r="L66" s="52"/>
      <c r="M66" s="52"/>
      <c r="N66" s="52"/>
      <c r="O66" s="52"/>
      <c r="P66" s="52"/>
    </row>
    <row r="67" spans="1:16" x14ac:dyDescent="0.25">
      <c r="A67" s="50"/>
      <c r="B67" s="52"/>
      <c r="C67" s="52"/>
      <c r="D67" s="52"/>
      <c r="E67" s="52"/>
      <c r="F67" s="52"/>
      <c r="G67" s="88"/>
      <c r="H67" s="88"/>
      <c r="I67" s="52"/>
      <c r="J67" s="88"/>
      <c r="K67" s="52"/>
      <c r="L67" s="52"/>
      <c r="M67" s="52"/>
      <c r="N67" s="52"/>
      <c r="O67" s="52"/>
      <c r="P67" s="52"/>
    </row>
    <row r="68" spans="1:16" x14ac:dyDescent="0.25">
      <c r="A68" s="50"/>
      <c r="B68" s="52"/>
      <c r="C68" s="52"/>
      <c r="D68" s="52"/>
      <c r="E68" s="52"/>
      <c r="F68" s="52"/>
      <c r="G68" s="88"/>
      <c r="H68" s="88"/>
      <c r="I68" s="52"/>
      <c r="J68" s="88"/>
      <c r="K68" s="52"/>
      <c r="L68" s="52"/>
      <c r="M68" s="52"/>
      <c r="N68" s="52"/>
      <c r="O68" s="52"/>
      <c r="P68" s="52"/>
    </row>
    <row r="69" spans="1:16" x14ac:dyDescent="0.25">
      <c r="A69" s="50" t="s">
        <v>295</v>
      </c>
      <c r="B69" s="52"/>
      <c r="C69" s="52"/>
      <c r="D69" s="52"/>
      <c r="E69" s="52"/>
      <c r="F69" s="52"/>
      <c r="G69" s="88"/>
      <c r="H69" s="88"/>
      <c r="I69" s="52"/>
      <c r="J69" s="88"/>
      <c r="K69" s="52"/>
      <c r="L69" s="52"/>
      <c r="M69" s="52"/>
      <c r="N69" s="52"/>
      <c r="O69" s="52"/>
      <c r="P69" s="52"/>
    </row>
  </sheetData>
  <mergeCells count="20">
    <mergeCell ref="A18:P18"/>
    <mergeCell ref="A1:H1"/>
    <mergeCell ref="A2:H2"/>
    <mergeCell ref="A7:A8"/>
    <mergeCell ref="B7:B8"/>
    <mergeCell ref="C7:C8"/>
    <mergeCell ref="D7:D8"/>
    <mergeCell ref="E7:G7"/>
    <mergeCell ref="H7:H8"/>
    <mergeCell ref="A12:C12"/>
    <mergeCell ref="A63:J63"/>
    <mergeCell ref="A20:P20"/>
    <mergeCell ref="A21:P21"/>
    <mergeCell ref="A22:A23"/>
    <mergeCell ref="B22:B23"/>
    <mergeCell ref="C22:C23"/>
    <mergeCell ref="D22:D23"/>
    <mergeCell ref="E22:E23"/>
    <mergeCell ref="F22:K22"/>
    <mergeCell ref="L22:P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RTG iekārta</vt:lpstr>
      <vt:lpstr>Celtniecība tāme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Renata Panasjuka</dc:creator>
  <cp:lastModifiedBy>Anna Stinkeviča</cp:lastModifiedBy>
  <cp:lastPrinted>2019-04-01T08:25:01Z</cp:lastPrinted>
  <dcterms:created xsi:type="dcterms:W3CDTF">2016-05-19T08:29:42Z</dcterms:created>
  <dcterms:modified xsi:type="dcterms:W3CDTF">2019-06-26T12:37:34Z</dcterms:modified>
</cp:coreProperties>
</file>