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50" windowHeight="5715" tabRatio="764" activeTab="0"/>
  </bookViews>
  <sheets>
    <sheet name="Saturs" sheetId="1" r:id="rId1"/>
    <sheet name="1." sheetId="2" r:id="rId2"/>
    <sheet name="2." sheetId="3" r:id="rId3"/>
    <sheet name="3." sheetId="4" r:id="rId4"/>
    <sheet name="4." sheetId="5" r:id="rId5"/>
    <sheet name="5." sheetId="6" r:id="rId6"/>
    <sheet name="6." sheetId="7" r:id="rId7"/>
  </sheets>
  <definedNames/>
  <calcPr fullCalcOnLoad="1"/>
</workbook>
</file>

<file path=xl/sharedStrings.xml><?xml version="1.0" encoding="utf-8"?>
<sst xmlns="http://schemas.openxmlformats.org/spreadsheetml/2006/main" count="728" uniqueCount="325">
  <si>
    <t>Nr.p.k.</t>
  </si>
  <si>
    <t>1.</t>
  </si>
  <si>
    <t>1.1</t>
  </si>
  <si>
    <t>1.2</t>
  </si>
  <si>
    <t>1.3</t>
  </si>
  <si>
    <t>Piedāvājuma cenā jāiekļauj visas izmaksas, kas saistītas ar piederumu transportu un piegādi;</t>
  </si>
  <si>
    <t>Tehniskās prasības:</t>
  </si>
  <si>
    <t>Veicamās funkcijas:</t>
  </si>
  <si>
    <t>1.4</t>
  </si>
  <si>
    <t>1.5</t>
  </si>
  <si>
    <t>1.6</t>
  </si>
  <si>
    <t>5.1</t>
  </si>
  <si>
    <t>Preces nosaukums, veicamās funkcijas, tehniskās prasības</t>
  </si>
  <si>
    <t>Atsauce uz informatīvo materiālu**</t>
  </si>
  <si>
    <t xml:space="preserve">Preces ražotājs:  </t>
  </si>
  <si>
    <t xml:space="preserve">Preces modelis, kods: </t>
  </si>
  <si>
    <t>Konfigurācijas:</t>
  </si>
  <si>
    <t>Paredzamais daudzums (gab.):</t>
  </si>
  <si>
    <t>1 vienības cena bez PVN, EUR:</t>
  </si>
  <si>
    <t>1.7</t>
  </si>
  <si>
    <t>1.8</t>
  </si>
  <si>
    <t>1.9</t>
  </si>
  <si>
    <t>1.10</t>
  </si>
  <si>
    <t>5.2</t>
  </si>
  <si>
    <t>5.3</t>
  </si>
  <si>
    <t>Tehniskā-finanšu piedāvājuma forma iepirkumam</t>
  </si>
  <si>
    <t>Pretendenta piedāvātie parametri</t>
  </si>
  <si>
    <t>Paredzamais daudzums*:</t>
  </si>
  <si>
    <t>Pretendenta piedāvājums</t>
  </si>
  <si>
    <t>Paredzamais daudzums* (gab.):</t>
  </si>
  <si>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</si>
  <si>
    <r>
      <t>Iesniegt ražotāja vai tā pilnvarotā pārstāvja izsniegtu</t>
    </r>
    <r>
      <rPr>
        <i/>
        <sz val="10"/>
        <rFont val="Times New Roman"/>
        <family val="1"/>
      </rPr>
      <t xml:space="preserve"> </t>
    </r>
    <r>
      <rPr>
        <sz val="10"/>
        <rFont val="Times New Roman"/>
        <family val="1"/>
      </rPr>
      <t>apliecinošu dokumentu,  kas apliecina, ka piegādātājs ir tiesīgs izplatīt piedāvāto produktu Latvijas Republikas teritorijā (vai Eiropas Savienības teritorijā);</t>
    </r>
  </si>
  <si>
    <t>1</t>
  </si>
  <si>
    <t>2</t>
  </si>
  <si>
    <t>3</t>
  </si>
  <si>
    <t>4</t>
  </si>
  <si>
    <t>5</t>
  </si>
  <si>
    <t>6</t>
  </si>
  <si>
    <t>7</t>
  </si>
  <si>
    <t>8</t>
  </si>
  <si>
    <t>9</t>
  </si>
  <si>
    <t>10</t>
  </si>
  <si>
    <t>11</t>
  </si>
  <si>
    <t>12</t>
  </si>
  <si>
    <t>Saturs</t>
  </si>
  <si>
    <t>Nosaukums</t>
  </si>
  <si>
    <t>6.1</t>
  </si>
  <si>
    <t>6.2</t>
  </si>
  <si>
    <t>Ķermeņa potenciāla mērošu un monitorējošu iekārtu piederumu piegāde</t>
  </si>
  <si>
    <t>6.3</t>
  </si>
  <si>
    <t>6.4</t>
  </si>
  <si>
    <t>6.5</t>
  </si>
  <si>
    <t>Vispārīgās prasības:</t>
  </si>
  <si>
    <t>PVN likme % un EUR</t>
  </si>
  <si>
    <r>
      <t xml:space="preserve">KOPĒJĀ VĒRTĒJAMĀ CENA ar </t>
    </r>
    <r>
      <rPr>
        <b/>
        <sz val="10"/>
        <color indexed="8"/>
        <rFont val="Times New Roman"/>
        <family val="1"/>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</si>
  <si>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</si>
  <si>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</si>
  <si>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</si>
  <si>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</si>
  <si>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7.1</t>
  </si>
  <si>
    <t>7.2</t>
  </si>
  <si>
    <t>5.5</t>
  </si>
  <si>
    <t>10.1</t>
  </si>
  <si>
    <t>1.11</t>
  </si>
  <si>
    <t>Vienreiz lietojams</t>
  </si>
  <si>
    <t>Piegāde 2 nedēļu laikā no pasūtījuma brīža;</t>
  </si>
  <si>
    <t>**Parametru atbilstību pamatot ar norādi uz tehniskajām datu lapām ("data sheet'') jeb informatīviem materiāliem, kas apliecina atbilstību (oriģinālvalodā un tulkojumi valsts valodā), norādot atsauci tehniskajā piedāvājumā uz konkrēto lapaspusi. Informatīvajos materiālos pretendents atzīmē uz kuru iepirkuma tehniskās specifikācijas pozīciju pievienotā informācija attiecināma;</t>
  </si>
  <si>
    <t>Skaitliskiem parametriem pielaide ± 10%, ja nav norādīts citādāk;</t>
  </si>
  <si>
    <t>Preces modelis, ref kods:</t>
  </si>
  <si>
    <r>
      <t xml:space="preserve">KOPĒJĀ VĒRTĒJAMĀ CENA ar </t>
    </r>
    <r>
      <rPr>
        <sz val="11"/>
        <color indexed="8"/>
        <rFont val="Calibri"/>
        <family val="1"/>
      </rPr>
      <t>PVN, EUR</t>
    </r>
  </si>
  <si>
    <t>_________________________________________________________________________</t>
  </si>
  <si>
    <t>Pretendenta piedāvātie parametri, atsauce uz informatīvu materiālu**</t>
  </si>
  <si>
    <t>Vienības cena bez PVN, EUR:</t>
  </si>
  <si>
    <t>5.4</t>
  </si>
  <si>
    <t>8.1</t>
  </si>
  <si>
    <t>8.2</t>
  </si>
  <si>
    <t>8.3</t>
  </si>
  <si>
    <t>8.4</t>
  </si>
  <si>
    <t>9.1</t>
  </si>
  <si>
    <t>Sēņveida auss ieliktnis</t>
  </si>
  <si>
    <t>Sēņveida forma</t>
  </si>
  <si>
    <t>Nesatur lateksu</t>
  </si>
  <si>
    <t>Katram izmēram ir rakstūrīga sava krāsa</t>
  </si>
  <si>
    <t>Auss ieliktnis savietojams ar akustiskās un otoakustiskās emisijas Titan, AT235, Eclipse (ražotājs Interacoustics) iekārtu zondēm (clear probe tip) bez papildu pārejas</t>
  </si>
  <si>
    <t>Iepakojumā ne mazāk kā 100 gab.</t>
  </si>
  <si>
    <t>Informatīvs attēls:</t>
  </si>
  <si>
    <t>Diametrs Ø7 mm (mushroom ear tips ref kods 8013002 vai analogs)</t>
  </si>
  <si>
    <t>Diametrs Ø8 mm (mushroom ear tips ref kods 8013004 vai analogs)</t>
  </si>
  <si>
    <t>Diametrs Ø9 mm (mushroom ear tips ref kods 8012970 vai analogs)</t>
  </si>
  <si>
    <t>Diametrs Ø10 mm  (mushroom ear tips ref kods 8012972 vai analogs)</t>
  </si>
  <si>
    <t>1.12</t>
  </si>
  <si>
    <t>Diametrs Ø11 mm (mushroom ear tips ref kods 8012974 vai analogs)</t>
  </si>
  <si>
    <t>1.13</t>
  </si>
  <si>
    <t>Diametrs Ø12 mm (mushroom ear tips ref kods 8012976 vai analogs)</t>
  </si>
  <si>
    <t>1.14</t>
  </si>
  <si>
    <t>Diametrs Ø13 mm (mushroom ear tips ref kods 8012978 vai analogs)</t>
  </si>
  <si>
    <t>1.15</t>
  </si>
  <si>
    <t>Diametrs Ø14 mm (mushroom ear tips ref kods 8012980 vai analogs)</t>
  </si>
  <si>
    <t>1.16</t>
  </si>
  <si>
    <t>Diametrs Ø15 mm (mushroom ear tips ref kods 8012982 vai analogs)</t>
  </si>
  <si>
    <t>1.17</t>
  </si>
  <si>
    <t>Diametrs Ø19 mm (mushroom ear tips ref kods 8012984 vai analogs)</t>
  </si>
  <si>
    <t>2.</t>
  </si>
  <si>
    <t>Pūtu auss ieliktnis</t>
  </si>
  <si>
    <t>2.1</t>
  </si>
  <si>
    <t>Cilindrveida forma</t>
  </si>
  <si>
    <t>2.2</t>
  </si>
  <si>
    <t>2.3</t>
  </si>
  <si>
    <t>Izgatavots no pūtām</t>
  </si>
  <si>
    <t>2.4</t>
  </si>
  <si>
    <t>Auss ieliktnis savietojams ar akustiskās un otoakustiskās emisijas Titan, Eclipse (ražotājs Interacoustics) iekārtu zondēm (clear probe tip) bez papildu pārejas</t>
  </si>
  <si>
    <t>2.5</t>
  </si>
  <si>
    <t>2.6</t>
  </si>
  <si>
    <t>Pūtu auss ieliktnis mazais Ø10 mm (3B E-A-RLINK foam ear tip ref kods 8106227 vai analogs). Iepakojumā ne mazāk kā 100 gab.</t>
  </si>
  <si>
    <t>2.7</t>
  </si>
  <si>
    <t>Pūtu auss ieliktnis vidējais Ø14 mm (3A foam E-A-RLINK ear tip ref kods 8106226 vai analogs). Iepakojumā ne mazāk kā 100 gab.</t>
  </si>
  <si>
    <t>2.8</t>
  </si>
  <si>
    <t>Pūtu auss ieliktnis lielais Ø18 mm (3C foam ear tip E-A-RLINK ref kods 8500100 vai analogs). Iepakojumā ne mazāk kā 24 gab.</t>
  </si>
  <si>
    <t>3.</t>
  </si>
  <si>
    <t>Diegs zondes tīrīšanai</t>
  </si>
  <si>
    <t>Paredzamais daudzums* (iep.):</t>
  </si>
  <si>
    <t>3.1</t>
  </si>
  <si>
    <t>Diegs paredzēts akustiskās un otoakustiskās emisijas Titan, AT235, Eclipse (ražotājs Interacoustics) iekārtu zonžu (ref kodi 8001701, 8012960, 8107762) tīrīšanai no auss sēras</t>
  </si>
  <si>
    <t>3.2</t>
  </si>
  <si>
    <t>Diegs sastāv no trīm posmiem: īlenveida posms, mīkstas sukas posms, neilona diega posms</t>
  </si>
  <si>
    <t>3.3</t>
  </si>
  <si>
    <t>3.4</t>
  </si>
  <si>
    <t xml:space="preserve">ProxySoft 3in1 Floss (ref kods 8003565) vai analogs </t>
  </si>
  <si>
    <t>Piedāvājumam jāpievieno piedāvātas Preces EK atbilstības deklarācijas kopija atbilstoši Eiropas Padomes direktīvas EKK 93/42 vai regulas 2017/745 prasībām un CE sertifikāta kopija (ja ražotājs noteicis ierīču klasi: I klases sterilas ierīces un I klases ierīces ar mērīšanas funkciju, IIa, IIb vai III klases ierīces);</t>
  </si>
  <si>
    <t>Visas piedāvātās Preces ir jaunas (ražotas ne agrāk kā pasūtījuma veikšanas gadā), iepriekš nelietotas un nesatur iepriekš lietotas vai atjaunotas sastāvdaļas vai komponentes;</t>
  </si>
  <si>
    <t xml:space="preserve">Pretendentam jāiesniedz iekārtas ražotāja vai iekārtas ražotāja sertificēta inženiera (Pretendentam jāiesniedz inženiera sertifikātu) izsniegtu apliecinājumu, ka piedāvātā prece ir saderīga ar Tehniskā-finanšu piedāvājuma formā norādīto iekārtu, ar kuru to ir paredzēts lietot un tā nodrošinās funkcijas, kurām tā ir paredzēta, bez kļūmēm un adaptāciju, kas nav iekļauta piedāvājumā; </t>
  </si>
  <si>
    <t>Vienreiz lietojamam un ierobežotu lietošanas reižu piedāvātajām precēm uzglabāšanas termiņš (nosaka Pretendents) ir ___ (______________) mēneši no pavadzīmes-rēķina abpusējas parakstīšanas brīža, bet ne mazāk kā 12 mēneši. Daudzreiz lietojamam piedāvātajām precēm garantijas termiņš (nosaka Pretendents) ir ___ (______________) mēneši no pavadzīmes-rēķina abpusējas parakstīšanas brīža, bet ne mazāk kā 6 mēneši;</t>
  </si>
  <si>
    <t>Auss spogulis</t>
  </si>
  <si>
    <t>Auss spogulis paredzēts gaiss kalorizācijas testu veikšanai</t>
  </si>
  <si>
    <t>Spoguļa konstrukcija nodrošina tā fiksāciju uz gaiss kalorizatora zondes</t>
  </si>
  <si>
    <t>Auss spogulis savietojams ar gaiss kalorizācijas irrigatora AirFx (ražotājs Interacoustics) iekārtas zondi bez papildu pārejas</t>
  </si>
  <si>
    <t>Iepakojumā ne mazāk kā 34 gab.</t>
  </si>
  <si>
    <t>Diametrs Ø2,75 mm (Speculum for AirFx 2,75mm  8013013 vai analogs)</t>
  </si>
  <si>
    <t>Diametrs Ø4,25 mm (Speculum for AirFx 4,25mm  8013014 vai analogs)</t>
  </si>
  <si>
    <t>Uzgalis ūdens kalorizācijas irrigatoram</t>
  </si>
  <si>
    <t>Uzgalis paredzēts ūdens kalorizācijas testu veikšanai</t>
  </si>
  <si>
    <t>Uzgalis savietojams ar ūdens kalorizācijas irrigatora AquaStim (ražotājs Interacoustics) iekārtas zondi bez papildu pārejas</t>
  </si>
  <si>
    <t>Iepakojumā ne mazāk kā 50 gab.</t>
  </si>
  <si>
    <t xml:space="preserve">AquaStim water irrigator tips (ref kods 8013018) vai analogs </t>
  </si>
  <si>
    <t>Videonistagmogrāfa briļļu putu spilventiņš</t>
  </si>
  <si>
    <t>Mīksts, izgatavots no putām</t>
  </si>
  <si>
    <t>Spilventiņš savietojams ar videonistagmogrāfa VO425 (ražotājs Interacoustics) brillēm bez papildu pārejas</t>
  </si>
  <si>
    <t>Iepakojumā ne mazāk kā 24 gab.</t>
  </si>
  <si>
    <t>3.5</t>
  </si>
  <si>
    <t xml:space="preserve">Disposable VNG goggle foam pads (ref kods 8011527) vai analogs </t>
  </si>
  <si>
    <t>3.6</t>
  </si>
  <si>
    <t>3.7</t>
  </si>
  <si>
    <t>12.</t>
  </si>
  <si>
    <t>Ag/AgCl snap tipa elektrods</t>
  </si>
  <si>
    <t>Ag/AgCl snap tipa elektrods paredzēts neirofizioloģisķiem izmeklējumiem</t>
  </si>
  <si>
    <t>Izmēri 22 mm x 35 mm</t>
  </si>
  <si>
    <t>Ar vadīspējīgu lipīgu hidrogēla pārklājumu</t>
  </si>
  <si>
    <t>Iepakojumā ne mazāk kā 60 gab.</t>
  </si>
  <si>
    <t>Savietojams ar elektrodu vadu Button electrode cable (ref kods 8011346) bez papildu pārejas</t>
  </si>
  <si>
    <t xml:space="preserve">Snap electrode rectangle Vermed (ref kods A10041-60) vai analogs </t>
  </si>
  <si>
    <t>Ag/AgCl virsmas elektrods</t>
  </si>
  <si>
    <t>Ag/AgCl virsmas elektrods paredzēts neirofizioloģisķiem izmeklējumiem</t>
  </si>
  <si>
    <t>Izmēri 45 mm x 22 mm</t>
  </si>
  <si>
    <t>Iepakojumā ne mazāk kā 25 gab.</t>
  </si>
  <si>
    <t xml:space="preserve">Neuroline 720 (ref kods 72000-S/25) vai analogs </t>
  </si>
  <si>
    <t>Vadi snap tipa elektrodiem</t>
  </si>
  <si>
    <t>Vadi snap tipa elektrodiem paredzēti neirofizioloģisķiem izmeklējumiem</t>
  </si>
  <si>
    <t xml:space="preserve">Komplektācijā 5 vadi ar krāsu kodējumu (melns, sarkans, dzeltens, zils, balts vads) </t>
  </si>
  <si>
    <t>Vadi savietojami ar dzirdes izsaukto potenciālu iekārtu Eclipse (ražotājs Interacoustics) bez papildu pārejas</t>
  </si>
  <si>
    <t xml:space="preserve">Button electrode cable, 5 pcs (Blue, Red, White, Yellow, Black) (ref kods 8011346) vai analogs </t>
  </si>
  <si>
    <t>4.</t>
  </si>
  <si>
    <t>Tab tipa elektrods</t>
  </si>
  <si>
    <t>4.1</t>
  </si>
  <si>
    <t>Tab tipa elektrods paredzēts neirofizioloģisķiem izmeklējumiem</t>
  </si>
  <si>
    <t>4.2</t>
  </si>
  <si>
    <t>4.3</t>
  </si>
  <si>
    <t>Izmēri 30 mm x 22 mm</t>
  </si>
  <si>
    <t>4.4</t>
  </si>
  <si>
    <t>4.5</t>
  </si>
  <si>
    <t>4.6</t>
  </si>
  <si>
    <t>Savietojams ar elektrodu vadu Alligator clip electrode cable (ref kods 8011352) bez papildu pārejas</t>
  </si>
  <si>
    <t>4.7</t>
  </si>
  <si>
    <t xml:space="preserve">Disposable tab electrodes (ref kods 8107410) vai analogs </t>
  </si>
  <si>
    <t>4.8</t>
  </si>
  <si>
    <t>5.</t>
  </si>
  <si>
    <t>Vadi tab tipa elektrodiem</t>
  </si>
  <si>
    <t xml:space="preserve">Alligator clip electrode cable, 5 pcs (Blue, Red, White, Yellow, Black)  (ref kods 8011352) vai analogs </t>
  </si>
  <si>
    <t>6.</t>
  </si>
  <si>
    <t>TM tipa elektrods (ECochG)</t>
  </si>
  <si>
    <t>TM tipa elektrods ECochG paredzēts dzirdes izsauktu potenciālu (AEP) un elektrokohleogrāfijas (ECochG) testu veikšanai</t>
  </si>
  <si>
    <t xml:space="preserve">Sastāv no sudraba vada mīkstā silikona apvalkā </t>
  </si>
  <si>
    <t>Elektroda gals ar vadīspējīgu hidrogēla pārklājumu</t>
  </si>
  <si>
    <t>Savietojams ar elektrodu vadu Cable for TM electrode (ECochG) (ref kods  8500650) bez papildu pārejas</t>
  </si>
  <si>
    <t xml:space="preserve">TM electrode for ECochG (ref kods 8011489) vai analogs </t>
  </si>
  <si>
    <t>7.</t>
  </si>
  <si>
    <t>Vadi TM tipa elektrodiem (ECochG)</t>
  </si>
  <si>
    <t>Vadi TM tipa elektrodiem ECochG paredzēts dzirdes izsauktu potenciālu (AEP) un elektrokohleogrāfijas (ECochG) testu veikšanai</t>
  </si>
  <si>
    <t xml:space="preserve">Komplektācijā 2 vadi ar krāsu kodējumu (sarkans, zaļš) </t>
  </si>
  <si>
    <t>7.3</t>
  </si>
  <si>
    <t>7.4</t>
  </si>
  <si>
    <t xml:space="preserve">Cable for TM electrode (ECochG)  (ref kods 8500650) vai analogs </t>
  </si>
  <si>
    <t>7.5</t>
  </si>
  <si>
    <t>8.</t>
  </si>
  <si>
    <t>9.</t>
  </si>
  <si>
    <t>10.</t>
  </si>
  <si>
    <t>5.6</t>
  </si>
  <si>
    <t>5.7</t>
  </si>
  <si>
    <t>5.8</t>
  </si>
  <si>
    <t>7.6</t>
  </si>
  <si>
    <t>7.7</t>
  </si>
  <si>
    <t>7.8</t>
  </si>
  <si>
    <t>8.5</t>
  </si>
  <si>
    <t>9.2</t>
  </si>
  <si>
    <t>9.3</t>
  </si>
  <si>
    <t>9.4</t>
  </si>
  <si>
    <t>9.5</t>
  </si>
  <si>
    <t>9.6</t>
  </si>
  <si>
    <t>9.7</t>
  </si>
  <si>
    <t>10.2</t>
  </si>
  <si>
    <t>10.3</t>
  </si>
  <si>
    <t>10.4</t>
  </si>
  <si>
    <t>10.5</t>
  </si>
  <si>
    <t>Anatomiskais deguna uzgalis</t>
  </si>
  <si>
    <t>Cilindrveida forma ar vienu slīpu galu</t>
  </si>
  <si>
    <t>Iepakojumā divi gabali ar krāsu kodējumu: labai nāsij - sarkanā krāsā, kreisai nāsij - zilā krāsā</t>
  </si>
  <si>
    <t>Garums 4.5 cm</t>
  </si>
  <si>
    <t>Anatomiskais deguna uzgalis savietojams ar akustiskās rinometrijas iekārtas A1 (ražotājs GM instruments) zondi bez papildu pārejas</t>
  </si>
  <si>
    <t>Vidējais anatomiskais deguna uzgalis (Medium anatomically conformed nosepiece ref kods A1/PR M vai analogs)</t>
  </si>
  <si>
    <t>Lielais anatomiskais deguna uzgalis (Large anatomically conformed nosepiece ref kods A1/PR L vai analogs)</t>
  </si>
  <si>
    <t>Konisks deguna uzgalis</t>
  </si>
  <si>
    <t>Garums 7 cm</t>
  </si>
  <si>
    <t>Cilindrisks deguna uzgalis savietojams ar akustiskās rinometrijas iekārtas A1 (ražotājs GM instruments) zondi bez papildu pārejas</t>
  </si>
  <si>
    <t>Mazais konisks deguna uzgalis (Small conical nosepiece ref kodsA1/PR 8 vai analogs)</t>
  </si>
  <si>
    <t>Ožas testa ieliktņi</t>
  </si>
  <si>
    <t>Ožas testa ieliktņi ļauj noteikt pacienta ožas traucējumus</t>
  </si>
  <si>
    <t>Komplekts sastāv 12 dažādām ožām</t>
  </si>
  <si>
    <t xml:space="preserve">Oža ir jūtama vismaz 12 mēnešus </t>
  </si>
  <si>
    <t>Screening 12 Test, Burghart Messtechnik (atsauces nr. LA-13-00004) vai analogs</t>
  </si>
  <si>
    <t xml:space="preserve">Tehniskās prasības: </t>
  </si>
  <si>
    <t>Augsta elektriskā vadītspēja</t>
  </si>
  <si>
    <t>Neizraisa ādas kairinājumus vai toksisku iedarbību</t>
  </si>
  <si>
    <t>Vienreiz lietojami</t>
  </si>
  <si>
    <t>Pretendenta piedāvātie parametri*</t>
  </si>
  <si>
    <t>Kontaktšķidrums</t>
  </si>
  <si>
    <t>Saderība ar iekārtu:</t>
  </si>
  <si>
    <t>Ausu elektrodu aplikatori</t>
  </si>
  <si>
    <t>1 iepakojuma cena bez PVN, EUR:</t>
  </si>
  <si>
    <t>Ausu elektrodu aplikatori paredzēti lietošanai kopā ar Alpha-Stim ausu elektrodiem.</t>
  </si>
  <si>
    <t>Kontaktšķidrums paredzēts ausu elektrodu vadītspējas nodrošināšanai</t>
  </si>
  <si>
    <t>Vienā pudelē ne mazāk par 250 ml</t>
  </si>
  <si>
    <t>Piedāvāt Alpha Conduction Solution šķidrumu (atsauces nr. ACSR) vai analogu</t>
  </si>
  <si>
    <t>Kontaktšķidrumam jābūt pilnībā saderīgam ar Alpha-Stim SCS iekārtu ausu elektrodiem</t>
  </si>
  <si>
    <t>Paredzamais daudzums (iep.):</t>
  </si>
  <si>
    <t>Izgatavoti no filca</t>
  </si>
  <si>
    <t>Lipīgas no vienas puses</t>
  </si>
  <si>
    <t>Iepakojumā ne mazāk par 256 gab.</t>
  </si>
  <si>
    <t xml:space="preserve">Piedāvāt Alpha-Stim 256 Earclip Electrode Pads (atsauces nr. EEP) vai analogu </t>
  </si>
  <si>
    <t xml:space="preserve">Aplikatoriem jābūt pilnībā saderīgam ar Alpha–Stim SCS iekārtu ausu elektrodiem un Alpha Conduction Solution šķidrumu </t>
  </si>
  <si>
    <t>Lipīgi</t>
  </si>
  <si>
    <t>Iepakojumā vismaz 4 elektrodi</t>
  </si>
  <si>
    <t>Izmēri 50x50 ± 5 mm (kvadrātveida)</t>
  </si>
  <si>
    <t>Elektrodi NeuroTrac Rehab ierīcei</t>
  </si>
  <si>
    <t xml:space="preserve">Elektrodi ir savietojami NeuroTrac Rehab, Verity medical (ref kods VS5050) neiromuskulārās sistēmas stimulācijas ierīci </t>
  </si>
  <si>
    <t>Ar hidrogēla pārklājumu</t>
  </si>
  <si>
    <t>Ņemot vērā, ka neparedzamu apstākļu dēļ,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</si>
  <si>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Pēc pasūtītāja pieprasījuma Pretendentam jānodrošina piedāvātas Preces paraugs.</t>
  </si>
  <si>
    <t>1.daļa  Auss ieliktņi audiometrijas testiem</t>
  </si>
  <si>
    <t>2.daļa  Interacoustics videonistagmogrāfijas un otoakustiskās emisijas iekārtu piederumi</t>
  </si>
  <si>
    <t>3.daļa  GM instruments akustiskā rinometra piederumi</t>
  </si>
  <si>
    <t>4.daļa  Burghart Messtechnik ožas testa ieliktņi</t>
  </si>
  <si>
    <t>5. daļa Alpha-Stim SCS iekārtas piederumi</t>
  </si>
  <si>
    <t>6. daļa NeuroTrac Rehab (Verity medical) neiromuskulārās sistēmas stimulācijas ierīces piederumi</t>
  </si>
  <si>
    <t>2.9</t>
  </si>
  <si>
    <t>2.10</t>
  </si>
  <si>
    <t>Ķermeņa potenciāla mērošu un monitorējošu iekārtu piederumu piegāde (pāsludināts)</t>
  </si>
  <si>
    <t>KOPĒJĀ CENA 1.1. pozīcijai bez PVN, EUR:</t>
  </si>
  <si>
    <t>KOPĒJĀ CENA 1.2. pozīcijai bez PVN, EUR:</t>
  </si>
  <si>
    <t>KOPĒJĀ CENA 1.3. pozīcijai bez PVN, EUR:</t>
  </si>
  <si>
    <t>KOPĒJĀ VĒRTĒJAMĀ CENA bez PVN, EUR par 1. daļu</t>
  </si>
  <si>
    <t>KOPĒJĀ CENA 2.1. pozīcijai bez PVN, EUR:</t>
  </si>
  <si>
    <t>KOPĒJĀ CENA 2.2. pozīcijai bez PVN, EUR:</t>
  </si>
  <si>
    <t>KOPĒJĀ CENA 2.3. pozīcijai bez PVN, EUR:</t>
  </si>
  <si>
    <t>KOPĒJĀ CENA 2.4. pozīcijai bez PVN, EUR:</t>
  </si>
  <si>
    <t>KOPĒJĀ CENA 2.5. pozīcijai bez PVN, EUR:</t>
  </si>
  <si>
    <t>KOPĒJĀ CENA 2.6. pozīcijai bez PVN, EUR:</t>
  </si>
  <si>
    <t>KOPĒJĀ CENA 2.7. pozīcijai bez PVN, EUR:</t>
  </si>
  <si>
    <t>KOPĒJĀ CENA 2.8. pozīcijai bez PVN, EUR:</t>
  </si>
  <si>
    <t>KOPĒJĀ CENA 2.9. pozīcijai bez PVN, EUR:</t>
  </si>
  <si>
    <t>KOPĒJĀ CENA 2.10. pozīcijai bez PVN, EUR:</t>
  </si>
  <si>
    <t>KOPĒJĀ VĒRTĒJAMĀ CENA bez PVN, EUR par 2.daļu</t>
  </si>
  <si>
    <t>KOPĒJĀ CENA 3.1. pozīcijai bez PVN, EUR:</t>
  </si>
  <si>
    <t>KOPĒJĀ CENA 3.2. pozīcijai bez PVN, EUR:</t>
  </si>
  <si>
    <t>KOPĒJĀ VĒRTĒJAMĀ CENA bez PVN, EUR par 3.daļu</t>
  </si>
  <si>
    <t>KOPĒJĀ VĒRTĒJAMĀ CENA bez PVN, EUR par 4.daļu</t>
  </si>
  <si>
    <t>KOPĒJĀ CENA 4.1. pozīcijai bez PVN, EUR:</t>
  </si>
  <si>
    <t>5.1.</t>
  </si>
  <si>
    <t>5.1.1</t>
  </si>
  <si>
    <t>5.2.2</t>
  </si>
  <si>
    <t>5.1.2</t>
  </si>
  <si>
    <t>5.1.3</t>
  </si>
  <si>
    <t>5.1.4</t>
  </si>
  <si>
    <t>5.1.5</t>
  </si>
  <si>
    <t>5.1.6</t>
  </si>
  <si>
    <t>5.2.</t>
  </si>
  <si>
    <t>5.2.1</t>
  </si>
  <si>
    <t>5.2.3</t>
  </si>
  <si>
    <t>5.2.4</t>
  </si>
  <si>
    <t>5.2.5</t>
  </si>
  <si>
    <t>5.2.6</t>
  </si>
  <si>
    <t>5.2.7</t>
  </si>
  <si>
    <t>KOPĒJĀ CENA 5.1. pozīcijai bez PVN, EUR:</t>
  </si>
  <si>
    <t>KOPĒJĀ CENA 5.2. pozīcijai bez PVN, EUR:</t>
  </si>
  <si>
    <r>
      <t xml:space="preserve">KOPĒJĀ VĒRTĒJAMĀ CENA </t>
    </r>
    <r>
      <rPr>
        <b/>
        <sz val="11"/>
        <color indexed="8"/>
        <rFont val="Times New Roman"/>
        <family val="1"/>
      </rPr>
      <t>bez PVN, EUR par 5.daļu</t>
    </r>
  </si>
  <si>
    <t>6.1.</t>
  </si>
  <si>
    <t>6.1.1</t>
  </si>
  <si>
    <t>6.1.2</t>
  </si>
  <si>
    <t>6.1.3</t>
  </si>
  <si>
    <t>6.1.4</t>
  </si>
  <si>
    <t>6.1.5</t>
  </si>
  <si>
    <t>6.1.6</t>
  </si>
  <si>
    <t>KOPĒJĀ CENA 6.1. pozīcijai bez PVN, EUR:</t>
  </si>
  <si>
    <r>
      <t xml:space="preserve">KOPĒJĀ VĒRTĒJAMĀ CENA </t>
    </r>
    <r>
      <rPr>
        <b/>
        <sz val="11"/>
        <color indexed="8"/>
        <rFont val="Times New Roman"/>
        <family val="1"/>
      </rPr>
      <t>bez PVN, EUR par 6.daļu</t>
    </r>
  </si>
  <si>
    <t>ID. Nr. PSKUS 2018/136</t>
  </si>
  <si>
    <t>1.pielikums nolikumam</t>
  </si>
  <si>
    <t>Iepirkumam "Ķermeņa potenciāla mērošu un monitorējošu iekārtu piederumu piegāde (pārsludināts)"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</si>
</sst>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dd\.mm\.yyyy\."/>
    <numFmt numFmtId="175" formatCode="_-[$Ls-426]\ * #,##0.00_-;\-[$Ls-426]\ * #,##0.00_-;_-[$Ls-426]\ * &quot;-&quot;??_-;_-@_-"/>
    <numFmt numFmtId="176" formatCode="_-[$€-2]\ * #,##0.00_-;\-[$€-2]\ * #,##0.00_-;_-[$€-2]\ *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 #,##0.00"/>
  </numFmts>
  <fonts count="73">
    <font>
      <sz val="10"/>
      <name val="Arial"/>
      <family val="0"/>
    </font>
    <font>
      <b/>
      <sz val="10"/>
      <name val="Times New Roman"/>
      <family val="1"/>
    </font>
    <font>
      <b/>
      <i/>
      <sz val="11"/>
      <name val="Times New Roman"/>
      <family val="1"/>
    </font>
    <font>
      <b/>
      <sz val="12"/>
      <name val="Times New Roman"/>
      <family val="1"/>
    </font>
    <font>
      <sz val="10"/>
      <name val="Times New Roman"/>
      <family val="1"/>
    </font>
    <font>
      <b/>
      <i/>
      <sz val="10"/>
      <name val="Times New Roman"/>
      <family val="1"/>
    </font>
    <font>
      <i/>
      <sz val="10"/>
      <name val="Times New Roman"/>
      <family val="1"/>
    </font>
    <font>
      <sz val="11"/>
      <name val="Times New Roman"/>
      <family val="1"/>
    </font>
    <font>
      <sz val="12"/>
      <name val="RotisSansSerif"/>
      <family val="0"/>
    </font>
    <font>
      <sz val="12"/>
      <name val="Times New Roman"/>
      <family val="1"/>
    </font>
    <font>
      <b/>
      <sz val="10"/>
      <color indexed="8"/>
      <name val="Times New Roman"/>
      <family val="1"/>
    </font>
    <font>
      <b/>
      <sz val="11"/>
      <color indexed="8"/>
      <name val="Times New Roman"/>
      <family val="1"/>
    </font>
    <font>
      <sz val="11"/>
      <color indexed="8"/>
      <name val="Calibri"/>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1"/>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i/>
      <sz val="12"/>
      <color indexed="8"/>
      <name val="Times New Roman"/>
      <family val="1"/>
    </font>
    <font>
      <b/>
      <i/>
      <sz val="11"/>
      <color indexed="8"/>
      <name val="Times New Roman"/>
      <family val="1"/>
    </font>
    <font>
      <b/>
      <i/>
      <sz val="10"/>
      <color indexed="8"/>
      <name val="Times New Roman"/>
      <family val="1"/>
    </font>
    <font>
      <i/>
      <sz val="10"/>
      <color indexed="8"/>
      <name val="Times New Roman"/>
      <family val="1"/>
    </font>
    <font>
      <b/>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1"/>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i/>
      <sz val="12"/>
      <color theme="1"/>
      <name val="Times New Roman"/>
      <family val="1"/>
    </font>
    <font>
      <b/>
      <i/>
      <sz val="11"/>
      <color theme="1"/>
      <name val="Times New Roman"/>
      <family val="1"/>
    </font>
    <font>
      <b/>
      <i/>
      <sz val="10"/>
      <color theme="1"/>
      <name val="Times New Roman"/>
      <family val="1"/>
    </font>
    <font>
      <i/>
      <sz val="10"/>
      <color theme="1"/>
      <name val="Times New Roman"/>
      <family val="1"/>
    </font>
    <font>
      <b/>
      <sz val="11"/>
      <color theme="1"/>
      <name val="Times New Roman"/>
      <family val="1"/>
    </font>
    <font>
      <b/>
      <sz val="12"/>
      <color theme="1"/>
      <name val="Times New Roman"/>
      <family val="1"/>
    </font>
    <font>
      <b/>
      <sz val="10"/>
      <color theme="1"/>
      <name val="Times New Roman"/>
      <family val="1"/>
    </font>
    <font>
      <i/>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6" tint="0.5999600291252136"/>
        <bgColor indexed="64"/>
      </patternFill>
    </fill>
    <fill>
      <patternFill patternType="solid">
        <fgColor rgb="FFFFFFCC"/>
        <bgColor indexed="64"/>
      </patternFill>
    </fill>
    <fill>
      <patternFill patternType="solid">
        <fgColor rgb="FFFFFF99"/>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CCFF"/>
        <bgColor indexed="64"/>
      </patternFill>
    </fill>
    <fill>
      <patternFill patternType="solid">
        <fgColor rgb="FFF4B08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right style="thin"/>
      <top style="thin"/>
      <bottom style="thin"/>
    </border>
    <border>
      <left>
        <color indexed="63"/>
      </left>
      <right>
        <color indexed="63"/>
      </right>
      <top style="thin"/>
      <bottom style="thin"/>
    </border>
  </borders>
  <cellStyleXfs count="79">
    <xf numFmtId="0" fontId="0" fillId="0" borderId="0">
      <alignment/>
      <protection/>
    </xf>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176" fontId="58" fillId="0" borderId="0">
      <alignment vertical="center" wrapText="1"/>
      <protection/>
    </xf>
    <xf numFmtId="0" fontId="0" fillId="0" borderId="0">
      <alignment/>
      <protection/>
    </xf>
    <xf numFmtId="0" fontId="0" fillId="0" borderId="0">
      <alignment/>
      <protection/>
    </xf>
    <xf numFmtId="175" fontId="59" fillId="0" borderId="0">
      <alignment vertical="center" wrapText="1"/>
      <protection/>
    </xf>
    <xf numFmtId="0" fontId="42" fillId="0" borderId="0">
      <alignment/>
      <protection/>
    </xf>
    <xf numFmtId="175" fontId="59" fillId="0" borderId="0">
      <alignment vertical="center" wrapText="1"/>
      <protection/>
    </xf>
    <xf numFmtId="0" fontId="42" fillId="0" borderId="0">
      <alignment/>
      <protection/>
    </xf>
    <xf numFmtId="0" fontId="42" fillId="0" borderId="0">
      <alignment/>
      <protection/>
    </xf>
    <xf numFmtId="176" fontId="58" fillId="32" borderId="7" applyNumberFormat="0" applyFont="0" applyBorder="0" applyAlignment="0" applyProtection="0"/>
    <xf numFmtId="0" fontId="0" fillId="33" borderId="8" applyNumberFormat="0" applyFont="0" applyAlignment="0" applyProtection="0"/>
    <xf numFmtId="0" fontId="60" fillId="27" borderId="9" applyNumberFormat="0" applyAlignment="0" applyProtection="0"/>
    <xf numFmtId="175" fontId="8" fillId="0" borderId="0">
      <alignment/>
      <protection/>
    </xf>
    <xf numFmtId="9" fontId="0" fillId="0" borderId="0" applyFont="0" applyFill="0" applyBorder="0" applyAlignment="0" applyProtection="0"/>
    <xf numFmtId="9" fontId="42" fillId="0" borderId="0" applyFont="0" applyFill="0" applyBorder="0" applyAlignment="0" applyProtection="0"/>
    <xf numFmtId="176" fontId="9" fillId="34" borderId="7" applyNumberFormat="0" applyFont="0" applyBorder="0" applyAlignment="0">
      <protection/>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08">
    <xf numFmtId="0" fontId="0" fillId="0" borderId="0" xfId="0" applyAlignment="1">
      <alignment/>
    </xf>
    <xf numFmtId="0" fontId="59" fillId="0" borderId="0" xfId="0" applyFont="1" applyAlignment="1">
      <alignment/>
    </xf>
    <xf numFmtId="0" fontId="3" fillId="0" borderId="0" xfId="0" applyNumberFormat="1" applyFont="1" applyFill="1" applyBorder="1" applyAlignment="1">
      <alignment vertical="center" wrapText="1"/>
    </xf>
    <xf numFmtId="0" fontId="64" fillId="0" borderId="0" xfId="0" applyNumberFormat="1" applyFont="1" applyAlignment="1">
      <alignment/>
    </xf>
    <xf numFmtId="0" fontId="59" fillId="0" borderId="0" xfId="0" applyNumberFormat="1" applyFont="1" applyAlignment="1">
      <alignment vertical="center"/>
    </xf>
    <xf numFmtId="0" fontId="4" fillId="0" borderId="0" xfId="0" applyNumberFormat="1" applyFont="1" applyFill="1" applyBorder="1" applyAlignment="1">
      <alignment horizontal="right" vertical="top" wrapText="1"/>
    </xf>
    <xf numFmtId="0" fontId="4" fillId="0" borderId="0" xfId="0" applyNumberFormat="1" applyFont="1" applyFill="1" applyBorder="1" applyAlignment="1" quotePrefix="1">
      <alignment horizontal="left" vertical="top" wrapText="1"/>
    </xf>
    <xf numFmtId="0" fontId="59" fillId="0" borderId="7" xfId="0" applyFont="1" applyBorder="1" applyAlignment="1">
      <alignment horizontal="justify" vertical="top" wrapText="1"/>
    </xf>
    <xf numFmtId="0" fontId="64" fillId="0" borderId="0" xfId="0" applyNumberFormat="1" applyFont="1" applyBorder="1" applyAlignment="1">
      <alignment vertical="center"/>
    </xf>
    <xf numFmtId="0" fontId="4" fillId="0" borderId="11" xfId="0" applyNumberFormat="1" applyFont="1" applyFill="1" applyBorder="1" applyAlignment="1" quotePrefix="1">
      <alignment horizontal="right" vertical="top" wrapText="1"/>
    </xf>
    <xf numFmtId="0" fontId="65" fillId="0" borderId="0" xfId="0" applyFont="1" applyBorder="1" applyAlignment="1">
      <alignment horizontal="right"/>
    </xf>
    <xf numFmtId="176" fontId="0" fillId="0" borderId="0" xfId="0" applyNumberFormat="1" applyAlignment="1">
      <alignment/>
    </xf>
    <xf numFmtId="0" fontId="5" fillId="9" borderId="7" xfId="66" applyNumberFormat="1" applyFont="1" applyFill="1" applyBorder="1" applyAlignment="1" quotePrefix="1">
      <alignment vertical="center" wrapText="1"/>
      <protection/>
    </xf>
    <xf numFmtId="0" fontId="5" fillId="9" borderId="11" xfId="0" applyFont="1" applyFill="1" applyBorder="1" applyAlignment="1">
      <alignment vertical="center" wrapText="1"/>
    </xf>
    <xf numFmtId="0" fontId="1" fillId="9" borderId="7" xfId="67" applyNumberFormat="1" applyFont="1" applyFill="1" applyBorder="1" applyAlignment="1" quotePrefix="1">
      <alignment horizontal="right" vertical="top"/>
      <protection/>
    </xf>
    <xf numFmtId="0" fontId="4" fillId="0" borderId="0" xfId="0" applyFont="1" applyAlignment="1">
      <alignment/>
    </xf>
    <xf numFmtId="175" fontId="59" fillId="0" borderId="0" xfId="66" applyFont="1" applyAlignment="1">
      <alignment vertical="center" wrapText="1"/>
      <protection/>
    </xf>
    <xf numFmtId="175" fontId="59" fillId="0" borderId="0" xfId="66" applyFont="1" applyAlignment="1">
      <alignment horizontal="left" vertical="top" wrapText="1"/>
      <protection/>
    </xf>
    <xf numFmtId="14" fontId="59" fillId="0" borderId="0" xfId="66" applyNumberFormat="1" applyFont="1" applyAlignment="1">
      <alignment vertical="center"/>
      <protection/>
    </xf>
    <xf numFmtId="0" fontId="59" fillId="0" borderId="0" xfId="66" applyNumberFormat="1" applyFont="1" applyAlignment="1">
      <alignment horizontal="right" vertical="center"/>
      <protection/>
    </xf>
    <xf numFmtId="0" fontId="4" fillId="0" borderId="11" xfId="0" applyNumberFormat="1" applyFont="1" applyFill="1" applyBorder="1" applyAlignment="1" quotePrefix="1">
      <alignment horizontal="right" vertical="top"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wrapText="1"/>
    </xf>
    <xf numFmtId="0" fontId="4" fillId="0" borderId="7" xfId="0" applyNumberFormat="1" applyFont="1" applyFill="1" applyBorder="1" applyAlignment="1" quotePrefix="1">
      <alignment horizontal="right" vertical="top" wrapText="1"/>
    </xf>
    <xf numFmtId="0" fontId="59" fillId="0" borderId="11" xfId="0" applyNumberFormat="1" applyFont="1" applyBorder="1" applyAlignment="1">
      <alignment horizontal="left" vertical="center" wrapText="1"/>
    </xf>
    <xf numFmtId="0" fontId="59" fillId="0" borderId="7" xfId="0" applyNumberFormat="1" applyFont="1" applyBorder="1" applyAlignment="1">
      <alignment horizontal="left" vertical="center" wrapText="1"/>
    </xf>
    <xf numFmtId="0" fontId="64" fillId="0" borderId="0" xfId="0" applyFont="1" applyAlignment="1">
      <alignment/>
    </xf>
    <xf numFmtId="0" fontId="66" fillId="35" borderId="7" xfId="0" applyFont="1" applyFill="1" applyBorder="1" applyAlignment="1">
      <alignment horizontal="center" vertical="center" wrapText="1"/>
    </xf>
    <xf numFmtId="0" fontId="67" fillId="35" borderId="7" xfId="0" applyFont="1" applyFill="1" applyBorder="1" applyAlignment="1">
      <alignment horizontal="center" vertical="center" wrapText="1"/>
    </xf>
    <xf numFmtId="0" fontId="64" fillId="0" borderId="0" xfId="0" applyFont="1" applyAlignment="1">
      <alignment horizontal="justify" vertical="center"/>
    </xf>
    <xf numFmtId="0" fontId="68" fillId="0" borderId="0" xfId="0" applyFont="1" applyAlignment="1">
      <alignment horizontal="justify" vertical="center"/>
    </xf>
    <xf numFmtId="0" fontId="59" fillId="0" borderId="7" xfId="0" applyFont="1" applyFill="1" applyBorder="1" applyAlignment="1">
      <alignment horizontal="justify" vertical="top"/>
    </xf>
    <xf numFmtId="0" fontId="5" fillId="9" borderId="11" xfId="61" applyNumberFormat="1" applyFont="1" applyFill="1" applyBorder="1" applyAlignment="1">
      <alignment vertical="center" wrapText="1"/>
      <protection/>
    </xf>
    <xf numFmtId="0" fontId="5" fillId="9" borderId="13" xfId="61" applyNumberFormat="1" applyFont="1" applyFill="1" applyBorder="1" applyAlignment="1">
      <alignment vertical="center" wrapText="1"/>
      <protection/>
    </xf>
    <xf numFmtId="0" fontId="5" fillId="9" borderId="12" xfId="61" applyNumberFormat="1" applyFont="1" applyFill="1" applyBorder="1" applyAlignment="1">
      <alignment vertical="center" wrapText="1"/>
      <protection/>
    </xf>
    <xf numFmtId="0" fontId="42" fillId="0" borderId="0" xfId="67">
      <alignment/>
      <protection/>
    </xf>
    <xf numFmtId="0" fontId="59" fillId="0" borderId="7" xfId="67" applyFont="1" applyBorder="1" applyAlignment="1">
      <alignment horizontal="right" vertical="center" wrapText="1"/>
      <protection/>
    </xf>
    <xf numFmtId="0" fontId="66" fillId="35" borderId="7" xfId="67" applyFont="1" applyFill="1" applyBorder="1" applyAlignment="1">
      <alignment horizontal="center" vertical="center" wrapText="1"/>
      <protection/>
    </xf>
    <xf numFmtId="0" fontId="67" fillId="35" borderId="7" xfId="67" applyFont="1" applyFill="1" applyBorder="1" applyAlignment="1">
      <alignment horizontal="center" vertical="center" wrapText="1"/>
      <protection/>
    </xf>
    <xf numFmtId="0" fontId="64" fillId="0" borderId="0" xfId="67" applyFont="1" applyAlignment="1">
      <alignment horizontal="justify" vertical="center"/>
      <protection/>
    </xf>
    <xf numFmtId="0" fontId="66" fillId="0" borderId="0" xfId="67" applyFont="1" applyAlignment="1">
      <alignment vertical="center" wrapText="1"/>
      <protection/>
    </xf>
    <xf numFmtId="0" fontId="68" fillId="0" borderId="0" xfId="67" applyFont="1" applyAlignment="1">
      <alignment horizontal="justify" vertical="center"/>
      <protection/>
    </xf>
    <xf numFmtId="0" fontId="65" fillId="0" borderId="0" xfId="0" applyFont="1" applyBorder="1" applyAlignment="1">
      <alignment horizontal="center"/>
    </xf>
    <xf numFmtId="0" fontId="69" fillId="36" borderId="7" xfId="0" applyFont="1" applyFill="1" applyBorder="1" applyAlignment="1">
      <alignment horizontal="center" vertical="center" wrapText="1"/>
    </xf>
    <xf numFmtId="0" fontId="7" fillId="0" borderId="7" xfId="0" applyFont="1" applyBorder="1" applyAlignment="1" quotePrefix="1">
      <alignment horizontal="right" wrapText="1"/>
    </xf>
    <xf numFmtId="0" fontId="7" fillId="0" borderId="7" xfId="0" applyFont="1" applyBorder="1" applyAlignment="1">
      <alignment wrapText="1"/>
    </xf>
    <xf numFmtId="0" fontId="69" fillId="37" borderId="11" xfId="0" applyFont="1" applyFill="1" applyBorder="1" applyAlignment="1">
      <alignment horizontal="center" wrapText="1"/>
    </xf>
    <xf numFmtId="0" fontId="70" fillId="37" borderId="12" xfId="0" applyFont="1" applyFill="1" applyBorder="1" applyAlignment="1">
      <alignment horizontal="center"/>
    </xf>
    <xf numFmtId="0" fontId="65" fillId="0" borderId="0" xfId="0" applyFont="1" applyBorder="1" applyAlignment="1">
      <alignment horizontal="center"/>
    </xf>
    <xf numFmtId="0" fontId="1" fillId="36" borderId="7" xfId="66" applyNumberFormat="1" applyFont="1" applyFill="1" applyBorder="1" applyAlignment="1">
      <alignment horizontal="center" vertical="center" wrapText="1"/>
      <protection/>
    </xf>
    <xf numFmtId="0" fontId="3" fillId="13" borderId="11" xfId="66" applyNumberFormat="1" applyFont="1" applyFill="1" applyBorder="1" applyAlignment="1">
      <alignment horizontal="right" vertical="center" wrapText="1"/>
      <protection/>
    </xf>
    <xf numFmtId="0" fontId="3" fillId="13" borderId="12" xfId="66" applyNumberFormat="1" applyFont="1" applyFill="1" applyBorder="1" applyAlignment="1">
      <alignment horizontal="left" vertical="center" wrapText="1"/>
      <protection/>
    </xf>
    <xf numFmtId="0" fontId="3" fillId="13" borderId="7" xfId="0" applyFont="1" applyFill="1" applyBorder="1" applyAlignment="1">
      <alignment horizontal="left" vertical="center" wrapText="1"/>
    </xf>
    <xf numFmtId="0" fontId="59" fillId="0" borderId="11" xfId="67" applyNumberFormat="1" applyFont="1" applyFill="1" applyBorder="1" applyAlignment="1">
      <alignment horizontal="right" vertical="center" wrapText="1"/>
      <protection/>
    </xf>
    <xf numFmtId="0" fontId="5" fillId="0" borderId="13" xfId="66" applyNumberFormat="1" applyFont="1" applyFill="1" applyBorder="1" applyAlignment="1">
      <alignment horizontal="right" vertical="center" wrapText="1"/>
      <protection/>
    </xf>
    <xf numFmtId="0" fontId="59" fillId="9" borderId="11" xfId="67" applyNumberFormat="1" applyFont="1" applyFill="1" applyBorder="1" applyAlignment="1">
      <alignment horizontal="right" vertical="center" wrapText="1"/>
      <protection/>
    </xf>
    <xf numFmtId="0" fontId="5" fillId="9" borderId="13" xfId="66" applyNumberFormat="1" applyFont="1" applyFill="1" applyBorder="1" applyAlignment="1">
      <alignment horizontal="right" vertical="center" wrapText="1"/>
      <protection/>
    </xf>
    <xf numFmtId="16" fontId="59" fillId="0" borderId="11" xfId="67" applyNumberFormat="1" applyFont="1" applyBorder="1" applyAlignment="1">
      <alignment horizontal="right" vertical="center" wrapText="1"/>
      <protection/>
    </xf>
    <xf numFmtId="2" fontId="4" fillId="0" borderId="12" xfId="66" applyNumberFormat="1" applyFont="1" applyFill="1" applyBorder="1" applyAlignment="1" applyProtection="1" quotePrefix="1">
      <alignment horizontal="left" vertical="center"/>
      <protection locked="0"/>
    </xf>
    <xf numFmtId="0" fontId="59" fillId="35" borderId="7" xfId="0" applyFont="1" applyFill="1" applyBorder="1" applyAlignment="1">
      <alignment horizontal="justify" vertical="top" wrapText="1"/>
    </xf>
    <xf numFmtId="0" fontId="59" fillId="0" borderId="11" xfId="0" applyFont="1" applyBorder="1" applyAlignment="1">
      <alignment horizontal="justify" vertical="top" wrapText="1"/>
    </xf>
    <xf numFmtId="0" fontId="64" fillId="0" borderId="12" xfId="0" applyFont="1" applyBorder="1" applyAlignment="1">
      <alignment horizontal="center" vertical="center"/>
    </xf>
    <xf numFmtId="0" fontId="59" fillId="35" borderId="7" xfId="0" applyFont="1" applyFill="1" applyBorder="1" applyAlignment="1">
      <alignment horizontal="justify" vertical="top"/>
    </xf>
    <xf numFmtId="0" fontId="5" fillId="9" borderId="11" xfId="66" applyNumberFormat="1" applyFont="1" applyFill="1" applyBorder="1" applyAlignment="1">
      <alignment horizontal="left" vertical="center" wrapText="1"/>
      <protection/>
    </xf>
    <xf numFmtId="0" fontId="5" fillId="9" borderId="12" xfId="66" applyNumberFormat="1" applyFont="1" applyFill="1" applyBorder="1" applyAlignment="1">
      <alignment horizontal="left" vertical="center" wrapText="1"/>
      <protection/>
    </xf>
    <xf numFmtId="0" fontId="59" fillId="0" borderId="7" xfId="0" applyFont="1" applyFill="1" applyBorder="1" applyAlignment="1">
      <alignment horizontal="center" vertical="center"/>
    </xf>
    <xf numFmtId="0" fontId="59" fillId="0" borderId="7" xfId="0" applyFont="1" applyBorder="1" applyAlignment="1">
      <alignment horizontal="center" vertical="center" wrapText="1"/>
    </xf>
    <xf numFmtId="44" fontId="59" fillId="0" borderId="7" xfId="47" applyFont="1" applyBorder="1" applyAlignment="1">
      <alignment vertical="center"/>
    </xf>
    <xf numFmtId="0" fontId="1" fillId="9" borderId="13" xfId="0" applyNumberFormat="1" applyFont="1" applyFill="1" applyBorder="1" applyAlignment="1" quotePrefix="1">
      <alignment vertical="top"/>
    </xf>
    <xf numFmtId="176" fontId="1" fillId="9" borderId="7" xfId="0" applyNumberFormat="1" applyFont="1" applyFill="1" applyBorder="1" applyAlignment="1">
      <alignment vertical="center" wrapText="1"/>
    </xf>
    <xf numFmtId="0" fontId="42" fillId="0" borderId="0" xfId="67" applyFont="1" applyBorder="1" applyAlignment="1">
      <alignment wrapText="1"/>
      <protection/>
    </xf>
    <xf numFmtId="49" fontId="4" fillId="0" borderId="0" xfId="67" applyNumberFormat="1" applyFont="1" applyFill="1" applyBorder="1" applyAlignment="1">
      <alignment horizontal="right" vertical="center" wrapText="1"/>
      <protection/>
    </xf>
    <xf numFmtId="0" fontId="59" fillId="0" borderId="0" xfId="0" applyFont="1" applyBorder="1" applyAlignment="1">
      <alignment horizontal="justify" vertical="top" wrapText="1"/>
    </xf>
    <xf numFmtId="0" fontId="64" fillId="0" borderId="0" xfId="0" applyFont="1" applyFill="1" applyBorder="1" applyAlignment="1">
      <alignment horizontal="center" vertical="center"/>
    </xf>
    <xf numFmtId="0" fontId="64" fillId="0" borderId="0" xfId="0" applyFont="1" applyBorder="1" applyAlignment="1">
      <alignment/>
    </xf>
    <xf numFmtId="0" fontId="1" fillId="9" borderId="11" xfId="0" applyNumberFormat="1" applyFont="1" applyFill="1" applyBorder="1" applyAlignment="1" quotePrefix="1">
      <alignment horizontal="right" vertical="top"/>
    </xf>
    <xf numFmtId="0" fontId="59" fillId="0" borderId="11" xfId="0" applyNumberFormat="1" applyFont="1" applyBorder="1" applyAlignment="1">
      <alignment horizontal="left" vertical="center"/>
    </xf>
    <xf numFmtId="0" fontId="64" fillId="0" borderId="7" xfId="0" applyNumberFormat="1" applyFont="1" applyBorder="1" applyAlignment="1">
      <alignment vertical="center"/>
    </xf>
    <xf numFmtId="16" fontId="59" fillId="0" borderId="11" xfId="67" applyNumberFormat="1" applyFont="1" applyBorder="1" applyAlignment="1" quotePrefix="1">
      <alignment horizontal="right" vertical="center" wrapText="1"/>
      <protection/>
    </xf>
    <xf numFmtId="0" fontId="59" fillId="0" borderId="13" xfId="0" applyFont="1" applyBorder="1" applyAlignment="1">
      <alignment horizontal="justify" vertical="top" wrapText="1"/>
    </xf>
    <xf numFmtId="0" fontId="64" fillId="0" borderId="13" xfId="0" applyFont="1" applyBorder="1" applyAlignment="1">
      <alignment horizontal="center" vertical="center"/>
    </xf>
    <xf numFmtId="0" fontId="59" fillId="35" borderId="11" xfId="0" applyFont="1" applyFill="1" applyBorder="1" applyAlignment="1">
      <alignment horizontal="justify" vertical="top" wrapText="1"/>
    </xf>
    <xf numFmtId="2" fontId="4" fillId="0" borderId="12" xfId="66" applyNumberFormat="1" applyFont="1" applyFill="1" applyBorder="1" applyAlignment="1" applyProtection="1" quotePrefix="1">
      <alignment horizontal="left" vertical="center" wrapText="1"/>
      <protection locked="0"/>
    </xf>
    <xf numFmtId="2" fontId="4" fillId="0" borderId="12" xfId="66" applyNumberFormat="1" applyFont="1" applyFill="1" applyBorder="1" applyAlignment="1" applyProtection="1" quotePrefix="1">
      <alignment horizontal="left" vertical="top" wrapText="1"/>
      <protection locked="0"/>
    </xf>
    <xf numFmtId="0" fontId="59" fillId="0" borderId="7" xfId="0" applyFont="1" applyBorder="1" applyAlignment="1">
      <alignment horizontal="justify" vertical="top"/>
    </xf>
    <xf numFmtId="0" fontId="59" fillId="0" borderId="7" xfId="0" applyFont="1" applyFill="1" applyBorder="1" applyAlignment="1">
      <alignment horizontal="center" vertical="center" wrapText="1"/>
    </xf>
    <xf numFmtId="44" fontId="59" fillId="0" borderId="7" xfId="47" applyFont="1" applyBorder="1" applyAlignment="1">
      <alignment vertical="center" wrapText="1"/>
    </xf>
    <xf numFmtId="0" fontId="1" fillId="9" borderId="13" xfId="0" applyNumberFormat="1" applyFont="1" applyFill="1" applyBorder="1" applyAlignment="1" quotePrefix="1">
      <alignment vertical="top" wrapText="1"/>
    </xf>
    <xf numFmtId="0" fontId="64" fillId="0" borderId="0" xfId="0" applyFont="1" applyFill="1" applyBorder="1" applyAlignment="1">
      <alignment horizontal="center" vertical="center" wrapText="1"/>
    </xf>
    <xf numFmtId="0" fontId="64" fillId="0" borderId="0" xfId="0" applyFont="1" applyBorder="1" applyAlignment="1">
      <alignment wrapText="1"/>
    </xf>
    <xf numFmtId="16" fontId="59" fillId="0" borderId="11" xfId="67" applyNumberFormat="1" applyFont="1" applyBorder="1" applyAlignment="1">
      <alignment horizontal="right" vertical="top" wrapText="1"/>
      <protection/>
    </xf>
    <xf numFmtId="176" fontId="4" fillId="0" borderId="7" xfId="61" applyFont="1" applyFill="1" applyBorder="1" applyAlignment="1">
      <alignment horizontal="left" vertical="top" wrapText="1"/>
      <protection/>
    </xf>
    <xf numFmtId="0" fontId="4" fillId="0" borderId="0" xfId="0" applyNumberFormat="1" applyFont="1" applyFill="1" applyBorder="1" applyAlignment="1">
      <alignment horizontal="center" vertical="center" wrapText="1"/>
    </xf>
    <xf numFmtId="0" fontId="65" fillId="0" borderId="0" xfId="0" applyFont="1" applyBorder="1" applyAlignment="1">
      <alignment horizontal="center"/>
    </xf>
    <xf numFmtId="0" fontId="3" fillId="7" borderId="11" xfId="66" applyNumberFormat="1" applyFont="1" applyFill="1" applyBorder="1" applyAlignment="1">
      <alignment horizontal="left" vertical="top" wrapText="1"/>
      <protection/>
    </xf>
    <xf numFmtId="0" fontId="5" fillId="9" borderId="11" xfId="66" applyNumberFormat="1" applyFont="1" applyFill="1" applyBorder="1" applyAlignment="1">
      <alignment horizontal="right" vertical="center" wrapText="1"/>
      <protection/>
    </xf>
    <xf numFmtId="0" fontId="4" fillId="0" borderId="12" xfId="62" applyFont="1" applyFill="1" applyBorder="1" applyAlignment="1">
      <alignment horizontal="left" vertical="top"/>
      <protection/>
    </xf>
    <xf numFmtId="0" fontId="59" fillId="35" borderId="11" xfId="0" applyFont="1" applyFill="1" applyBorder="1" applyAlignment="1">
      <alignment horizontal="justify" vertical="top" wrapText="1"/>
    </xf>
    <xf numFmtId="0" fontId="5" fillId="9" borderId="11" xfId="66" applyNumberFormat="1" applyFont="1" applyFill="1" applyBorder="1" applyAlignment="1" quotePrefix="1">
      <alignment horizontal="right" vertical="center" wrapText="1"/>
      <protection/>
    </xf>
    <xf numFmtId="49" fontId="4" fillId="0" borderId="7" xfId="0" applyNumberFormat="1" applyFont="1" applyFill="1" applyBorder="1" applyAlignment="1">
      <alignment horizontal="right" vertical="center" wrapText="1"/>
    </xf>
    <xf numFmtId="0" fontId="0" fillId="0" borderId="0" xfId="0" applyAlignment="1">
      <alignment horizontal="left" vertical="top" wrapText="1"/>
    </xf>
    <xf numFmtId="0" fontId="3" fillId="7" borderId="7" xfId="66" applyNumberFormat="1" applyFont="1" applyFill="1" applyBorder="1" applyAlignment="1">
      <alignment horizontal="center" vertical="center" wrapText="1"/>
      <protection/>
    </xf>
    <xf numFmtId="0" fontId="1" fillId="9" borderId="7" xfId="0" applyNumberFormat="1" applyFont="1" applyFill="1" applyBorder="1" applyAlignment="1">
      <alignment vertical="center" wrapText="1"/>
    </xf>
    <xf numFmtId="0" fontId="4" fillId="0" borderId="12" xfId="62" applyFont="1" applyFill="1" applyBorder="1" applyAlignment="1">
      <alignment horizontal="left" vertical="top" wrapText="1"/>
      <protection/>
    </xf>
    <xf numFmtId="0" fontId="59" fillId="0" borderId="7" xfId="66" applyNumberFormat="1" applyFill="1" applyBorder="1" applyAlignment="1">
      <alignment horizontal="center" vertical="center" wrapText="1"/>
      <protection/>
    </xf>
    <xf numFmtId="0" fontId="59" fillId="0" borderId="7" xfId="66" applyNumberFormat="1" applyBorder="1" applyAlignment="1">
      <alignment horizontal="center" vertical="center" wrapText="1"/>
      <protection/>
    </xf>
    <xf numFmtId="14" fontId="4" fillId="0" borderId="7" xfId="66" applyNumberFormat="1" applyFont="1" applyFill="1" applyBorder="1" applyAlignment="1" quotePrefix="1">
      <alignment horizontal="right" vertical="center" wrapText="1"/>
      <protection/>
    </xf>
    <xf numFmtId="0" fontId="1" fillId="13" borderId="7" xfId="66" applyNumberFormat="1" applyFont="1" applyFill="1" applyBorder="1" applyAlignment="1">
      <alignment horizontal="center" vertical="center" wrapText="1"/>
      <protection/>
    </xf>
    <xf numFmtId="0" fontId="71" fillId="13" borderId="7" xfId="66" applyNumberFormat="1" applyFont="1" applyFill="1" applyBorder="1" applyAlignment="1">
      <alignment horizontal="center" vertical="center" wrapText="1"/>
      <protection/>
    </xf>
    <xf numFmtId="14" fontId="4" fillId="0" borderId="7" xfId="66" applyNumberFormat="1" applyFont="1" applyFill="1" applyBorder="1" applyAlignment="1" quotePrefix="1">
      <alignment horizontal="right" vertical="center" wrapText="1"/>
      <protection/>
    </xf>
    <xf numFmtId="0" fontId="4" fillId="0" borderId="12" xfId="62" applyFont="1" applyFill="1" applyBorder="1" applyAlignment="1">
      <alignment horizontal="left" vertical="top" wrapText="1"/>
      <protection/>
    </xf>
    <xf numFmtId="0" fontId="5" fillId="9" borderId="11" xfId="66" applyNumberFormat="1" applyFont="1" applyFill="1" applyBorder="1" applyAlignment="1" quotePrefix="1">
      <alignment vertical="center" wrapText="1"/>
      <protection/>
    </xf>
    <xf numFmtId="0" fontId="5" fillId="9" borderId="13" xfId="66" applyNumberFormat="1" applyFont="1" applyFill="1" applyBorder="1" applyAlignment="1" quotePrefix="1">
      <alignment vertical="center" wrapText="1"/>
      <protection/>
    </xf>
    <xf numFmtId="0" fontId="5" fillId="9" borderId="12" xfId="66" applyNumberFormat="1" applyFont="1" applyFill="1" applyBorder="1" applyAlignment="1" quotePrefix="1">
      <alignment vertical="center" wrapText="1"/>
      <protection/>
    </xf>
    <xf numFmtId="0" fontId="1" fillId="13" borderId="7" xfId="66" applyNumberFormat="1" applyFont="1" applyFill="1" applyBorder="1" applyAlignment="1">
      <alignment horizontal="left" vertical="center" wrapText="1"/>
      <protection/>
    </xf>
    <xf numFmtId="0" fontId="65" fillId="0" borderId="0" xfId="0" applyFont="1" applyBorder="1" applyAlignment="1">
      <alignment horizontal="center"/>
    </xf>
    <xf numFmtId="0" fontId="4" fillId="0" borderId="7" xfId="0" applyNumberFormat="1" applyFont="1" applyFill="1" applyBorder="1" applyAlignment="1" quotePrefix="1">
      <alignment horizontal="left" vertical="top" wrapText="1"/>
    </xf>
    <xf numFmtId="0" fontId="1" fillId="7" borderId="11" xfId="66" applyNumberFormat="1" applyFont="1" applyFill="1" applyBorder="1" applyAlignment="1">
      <alignment horizontal="center" vertical="center" wrapText="1"/>
      <protection/>
    </xf>
    <xf numFmtId="0" fontId="1" fillId="7" borderId="12" xfId="66" applyNumberFormat="1" applyFont="1" applyFill="1" applyBorder="1" applyAlignment="1">
      <alignment horizontal="center" vertical="center" wrapText="1"/>
      <protection/>
    </xf>
    <xf numFmtId="0" fontId="59" fillId="0" borderId="7" xfId="0" applyFont="1" applyBorder="1" applyAlignment="1">
      <alignment/>
    </xf>
    <xf numFmtId="0" fontId="59" fillId="0" borderId="7" xfId="0" applyFont="1" applyBorder="1" applyAlignment="1">
      <alignment wrapText="1"/>
    </xf>
    <xf numFmtId="0" fontId="4" fillId="0" borderId="7" xfId="62" applyFont="1" applyFill="1" applyBorder="1" applyAlignment="1">
      <alignment horizontal="left" vertical="top" wrapText="1"/>
      <protection/>
    </xf>
    <xf numFmtId="0" fontId="4" fillId="0" borderId="7" xfId="0" applyNumberFormat="1" applyFont="1" applyFill="1" applyBorder="1" applyAlignment="1">
      <alignment horizontal="center" vertical="center" wrapText="1"/>
    </xf>
    <xf numFmtId="0" fontId="5" fillId="9" borderId="11" xfId="66" applyNumberFormat="1" applyFont="1" applyFill="1" applyBorder="1" applyAlignment="1" quotePrefix="1">
      <alignment vertical="center"/>
      <protection/>
    </xf>
    <xf numFmtId="0" fontId="5" fillId="9" borderId="13" xfId="66" applyNumberFormat="1" applyFont="1" applyFill="1" applyBorder="1" applyAlignment="1" quotePrefix="1">
      <alignment vertical="center"/>
      <protection/>
    </xf>
    <xf numFmtId="0" fontId="5" fillId="9" borderId="12" xfId="66" applyNumberFormat="1" applyFont="1" applyFill="1" applyBorder="1" applyAlignment="1" quotePrefix="1">
      <alignment vertical="center"/>
      <protection/>
    </xf>
    <xf numFmtId="49" fontId="4" fillId="0" borderId="7" xfId="0" applyNumberFormat="1" applyFont="1" applyFill="1" applyBorder="1" applyAlignment="1" quotePrefix="1">
      <alignment horizontal="right" vertical="center" wrapText="1"/>
    </xf>
    <xf numFmtId="0" fontId="4" fillId="0" borderId="0" xfId="0" applyNumberFormat="1" applyFont="1" applyFill="1" applyBorder="1" applyAlignment="1" quotePrefix="1">
      <alignment vertical="top" wrapText="1"/>
    </xf>
    <xf numFmtId="16" fontId="7" fillId="0" borderId="7" xfId="0" applyNumberFormat="1" applyFont="1" applyBorder="1" applyAlignment="1" quotePrefix="1">
      <alignment horizontal="right" wrapText="1"/>
    </xf>
    <xf numFmtId="0" fontId="70" fillId="0" borderId="0" xfId="66" applyNumberFormat="1" applyFont="1" applyAlignment="1">
      <alignment horizontal="center" vertical="center" wrapText="1"/>
      <protection/>
    </xf>
    <xf numFmtId="0" fontId="65" fillId="0" borderId="0" xfId="66" applyNumberFormat="1" applyFont="1" applyBorder="1" applyAlignment="1">
      <alignment horizontal="center" wrapText="1"/>
      <protection/>
    </xf>
    <xf numFmtId="0" fontId="13" fillId="0" borderId="0" xfId="0" applyFont="1" applyAlignment="1">
      <alignment horizontal="center" wrapText="1"/>
    </xf>
    <xf numFmtId="9" fontId="64" fillId="0" borderId="7" xfId="73" applyFont="1" applyBorder="1" applyAlignment="1">
      <alignment horizontal="center" vertical="center" wrapText="1"/>
    </xf>
    <xf numFmtId="44" fontId="64" fillId="0" borderId="7" xfId="44" applyFont="1" applyBorder="1" applyAlignment="1">
      <alignment horizontal="center" vertical="center" wrapText="1"/>
    </xf>
    <xf numFmtId="0" fontId="66" fillId="0" borderId="0" xfId="0" applyFont="1" applyAlignment="1">
      <alignment horizontal="center" vertical="center" wrapText="1"/>
    </xf>
    <xf numFmtId="0" fontId="68" fillId="0" borderId="0" xfId="0" applyFont="1" applyAlignment="1">
      <alignment horizontal="right" vertical="center" wrapText="1"/>
    </xf>
    <xf numFmtId="0" fontId="68" fillId="0" borderId="0" xfId="0" applyFont="1" applyAlignment="1">
      <alignment horizontal="center" vertical="center" wrapText="1"/>
    </xf>
    <xf numFmtId="0" fontId="68" fillId="0" borderId="0" xfId="0" applyFont="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6" fontId="64" fillId="0" borderId="7" xfId="0" applyNumberFormat="1" applyFont="1" applyBorder="1" applyAlignment="1">
      <alignment horizontal="center" vertical="center" wrapText="1"/>
    </xf>
    <xf numFmtId="0" fontId="64" fillId="0" borderId="7" xfId="0" applyFont="1" applyBorder="1" applyAlignment="1">
      <alignment horizontal="center" vertical="center" wrapText="1"/>
    </xf>
    <xf numFmtId="0" fontId="67" fillId="38" borderId="7" xfId="0" applyFont="1" applyFill="1" applyBorder="1" applyAlignment="1">
      <alignment horizontal="center" vertical="center" wrapText="1"/>
    </xf>
    <xf numFmtId="176" fontId="69" fillId="38" borderId="7" xfId="0" applyNumberFormat="1" applyFont="1" applyFill="1" applyBorder="1" applyAlignment="1">
      <alignment horizontal="center" vertical="center" wrapText="1"/>
    </xf>
    <xf numFmtId="0" fontId="69" fillId="38" borderId="7"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59" fillId="0" borderId="11" xfId="0" applyFont="1" applyBorder="1" applyAlignment="1">
      <alignment horizontal="justify" vertical="top" wrapText="1"/>
    </xf>
    <xf numFmtId="0" fontId="59" fillId="0" borderId="12" xfId="0" applyFont="1" applyBorder="1" applyAlignment="1">
      <alignment horizontal="justify" vertical="top" wrapText="1"/>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71" fillId="13" borderId="11" xfId="66" applyNumberFormat="1" applyFont="1" applyFill="1" applyBorder="1" applyAlignment="1">
      <alignment horizontal="center" vertical="center" wrapText="1"/>
      <protection/>
    </xf>
    <xf numFmtId="0" fontId="71" fillId="13" borderId="12" xfId="66" applyNumberFormat="1" applyFont="1" applyFill="1" applyBorder="1" applyAlignment="1">
      <alignment horizontal="center" vertical="center" wrapText="1"/>
      <protection/>
    </xf>
    <xf numFmtId="176" fontId="4" fillId="0" borderId="11"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1" fillId="9" borderId="11" xfId="0" applyNumberFormat="1" applyFont="1" applyFill="1" applyBorder="1" applyAlignment="1">
      <alignment horizontal="center" vertical="center" wrapText="1"/>
    </xf>
    <xf numFmtId="176" fontId="1" fillId="9" borderId="13" xfId="0" applyNumberFormat="1" applyFont="1" applyFill="1" applyBorder="1" applyAlignment="1">
      <alignment horizontal="center" vertical="center" wrapText="1"/>
    </xf>
    <xf numFmtId="0" fontId="1" fillId="9" borderId="1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36" borderId="11" xfId="66" applyNumberFormat="1" applyFont="1" applyFill="1" applyBorder="1" applyAlignment="1">
      <alignment horizontal="center" vertical="center" wrapText="1"/>
      <protection/>
    </xf>
    <xf numFmtId="0" fontId="1" fillId="36" borderId="12" xfId="66" applyNumberFormat="1" applyFont="1" applyFill="1" applyBorder="1" applyAlignment="1">
      <alignment horizontal="center" vertical="center" wrapText="1"/>
      <protection/>
    </xf>
    <xf numFmtId="0" fontId="71" fillId="36" borderId="11" xfId="66" applyNumberFormat="1" applyFont="1" applyFill="1" applyBorder="1" applyAlignment="1">
      <alignment horizontal="center" vertical="center" wrapText="1"/>
      <protection/>
    </xf>
    <xf numFmtId="0" fontId="71" fillId="36" borderId="13" xfId="66" applyNumberFormat="1" applyFont="1" applyFill="1" applyBorder="1" applyAlignment="1">
      <alignment horizontal="center" vertical="center" wrapText="1"/>
      <protection/>
    </xf>
    <xf numFmtId="0" fontId="0" fillId="36" borderId="13" xfId="0" applyFill="1" applyBorder="1" applyAlignment="1">
      <alignment horizontal="center" vertical="center" wrapText="1"/>
    </xf>
    <xf numFmtId="0" fontId="0" fillId="36" borderId="12" xfId="0" applyFill="1" applyBorder="1" applyAlignment="1">
      <alignment horizontal="center" vertical="center" wrapText="1"/>
    </xf>
    <xf numFmtId="0" fontId="4" fillId="0" borderId="7" xfId="0" applyNumberFormat="1" applyFont="1" applyFill="1" applyBorder="1" applyAlignment="1" quotePrefix="1">
      <alignment horizontal="right" vertical="top" wrapText="1"/>
    </xf>
    <xf numFmtId="0" fontId="4" fillId="0" borderId="7" xfId="0" applyNumberFormat="1" applyFont="1" applyFill="1" applyBorder="1" applyAlignment="1" quotePrefix="1">
      <alignment vertical="top" wrapText="1"/>
    </xf>
    <xf numFmtId="0" fontId="4" fillId="0" borderId="7" xfId="66" applyNumberFormat="1" applyFont="1" applyFill="1" applyBorder="1" applyAlignment="1" quotePrefix="1">
      <alignment horizontal="left" vertical="top" wrapText="1"/>
      <protection/>
    </xf>
    <xf numFmtId="0" fontId="4" fillId="0" borderId="7" xfId="66" applyNumberFormat="1" applyFont="1" applyFill="1" applyBorder="1" applyAlignment="1">
      <alignment horizontal="left" vertical="top" wrapText="1"/>
      <protection/>
    </xf>
    <xf numFmtId="0" fontId="65" fillId="0" borderId="0" xfId="0" applyFont="1" applyBorder="1" applyAlignment="1">
      <alignment horizontal="center"/>
    </xf>
    <xf numFmtId="0" fontId="72" fillId="0" borderId="0" xfId="0" applyFont="1" applyBorder="1" applyAlignment="1">
      <alignment horizontal="center"/>
    </xf>
    <xf numFmtId="0" fontId="2" fillId="0" borderId="0" xfId="0" applyNumberFormat="1" applyFont="1" applyFill="1" applyBorder="1" applyAlignment="1" quotePrefix="1">
      <alignment horizontal="left" vertical="center" wrapText="1"/>
    </xf>
    <xf numFmtId="0" fontId="4" fillId="0" borderId="11" xfId="0" applyNumberFormat="1" applyFont="1" applyFill="1" applyBorder="1" applyAlignment="1" quotePrefix="1">
      <alignment vertical="top" wrapText="1"/>
    </xf>
    <xf numFmtId="0" fontId="4" fillId="0" borderId="13" xfId="0" applyNumberFormat="1" applyFont="1" applyFill="1" applyBorder="1" applyAlignment="1" quotePrefix="1">
      <alignment vertical="top" wrapText="1"/>
    </xf>
    <xf numFmtId="0" fontId="4" fillId="0" borderId="12" xfId="0" applyNumberFormat="1" applyFont="1" applyFill="1" applyBorder="1" applyAlignment="1" quotePrefix="1">
      <alignment vertical="top" wrapText="1"/>
    </xf>
    <xf numFmtId="0" fontId="5" fillId="9" borderId="11" xfId="61" applyNumberFormat="1" applyFont="1" applyFill="1" applyBorder="1" applyAlignment="1">
      <alignment horizontal="left" vertical="center" wrapText="1"/>
      <protection/>
    </xf>
    <xf numFmtId="0" fontId="5" fillId="9" borderId="13" xfId="61" applyNumberFormat="1" applyFont="1" applyFill="1" applyBorder="1" applyAlignment="1">
      <alignment horizontal="left" vertical="center" wrapText="1"/>
      <protection/>
    </xf>
    <xf numFmtId="0" fontId="5" fillId="9" borderId="12" xfId="61" applyNumberFormat="1" applyFont="1" applyFill="1" applyBorder="1" applyAlignment="1">
      <alignment horizontal="left" vertical="center" wrapText="1"/>
      <protection/>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1" fillId="7" borderId="11" xfId="66" applyNumberFormat="1" applyFont="1" applyFill="1" applyBorder="1" applyAlignment="1">
      <alignment horizontal="center" vertical="center" wrapText="1"/>
      <protection/>
    </xf>
    <xf numFmtId="0" fontId="1" fillId="7" borderId="12" xfId="66"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5" fillId="9" borderId="11" xfId="66" applyNumberFormat="1" applyFont="1" applyFill="1" applyBorder="1" applyAlignment="1" quotePrefix="1">
      <alignment horizontal="left" vertical="center" wrapText="1"/>
      <protection/>
    </xf>
    <xf numFmtId="0" fontId="5" fillId="9" borderId="13" xfId="66" applyNumberFormat="1" applyFont="1" applyFill="1" applyBorder="1" applyAlignment="1" quotePrefix="1">
      <alignment horizontal="left" vertical="center" wrapText="1"/>
      <protection/>
    </xf>
    <xf numFmtId="0" fontId="5" fillId="9" borderId="12" xfId="66" applyNumberFormat="1" applyFont="1" applyFill="1" applyBorder="1" applyAlignment="1" quotePrefix="1">
      <alignment horizontal="left" vertical="center" wrapText="1"/>
      <protection/>
    </xf>
    <xf numFmtId="0" fontId="66" fillId="0" borderId="0" xfId="67" applyFont="1" applyAlignment="1">
      <alignment horizontal="center" vertical="center" wrapText="1"/>
      <protection/>
    </xf>
    <xf numFmtId="0" fontId="68" fillId="0" borderId="0" xfId="67" applyFont="1" applyAlignment="1">
      <alignment horizontal="left" vertical="center" wrapText="1"/>
      <protection/>
    </xf>
    <xf numFmtId="0" fontId="68" fillId="0" borderId="0" xfId="67" applyFont="1" applyAlignment="1">
      <alignment horizontal="center" vertical="center" wrapText="1"/>
      <protection/>
    </xf>
    <xf numFmtId="0" fontId="68" fillId="0" borderId="0" xfId="67" applyFont="1" applyAlignment="1">
      <alignment horizontal="center" vertical="center"/>
      <protection/>
    </xf>
    <xf numFmtId="176" fontId="64" fillId="0" borderId="7" xfId="67" applyNumberFormat="1" applyFont="1" applyBorder="1" applyAlignment="1">
      <alignment horizontal="center" vertical="center" wrapText="1"/>
      <protection/>
    </xf>
    <xf numFmtId="0" fontId="64" fillId="0" borderId="7" xfId="67" applyFont="1" applyBorder="1" applyAlignment="1">
      <alignment horizontal="center" vertical="center" wrapText="1"/>
      <protection/>
    </xf>
    <xf numFmtId="0" fontId="67" fillId="38" borderId="7" xfId="67" applyFont="1" applyFill="1" applyBorder="1" applyAlignment="1">
      <alignment horizontal="center" vertical="center" wrapText="1"/>
      <protection/>
    </xf>
    <xf numFmtId="176" fontId="69" fillId="38" borderId="7" xfId="67" applyNumberFormat="1" applyFont="1" applyFill="1" applyBorder="1" applyAlignment="1">
      <alignment horizontal="center" vertical="center" wrapText="1"/>
      <protection/>
    </xf>
    <xf numFmtId="0" fontId="69" fillId="38" borderId="7" xfId="67" applyFont="1" applyFill="1" applyBorder="1" applyAlignment="1">
      <alignment horizontal="center" vertical="center" wrapText="1"/>
      <protection/>
    </xf>
    <xf numFmtId="44" fontId="4" fillId="0" borderId="11" xfId="47" applyFont="1" applyFill="1" applyBorder="1" applyAlignment="1">
      <alignment horizontal="center" vertical="center" wrapText="1"/>
    </xf>
    <xf numFmtId="44" fontId="4" fillId="0" borderId="12" xfId="47" applyFont="1" applyFill="1" applyBorder="1" applyAlignment="1">
      <alignment horizontal="center" vertical="center" wrapText="1"/>
    </xf>
    <xf numFmtId="44" fontId="1" fillId="9" borderId="11" xfId="47" applyFont="1" applyFill="1" applyBorder="1" applyAlignment="1">
      <alignment horizontal="center" vertical="center" wrapText="1"/>
    </xf>
    <xf numFmtId="44" fontId="1" fillId="9" borderId="12" xfId="47" applyFont="1" applyFill="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2 2" xfId="62"/>
    <cellStyle name="Normal 2 5" xfId="63"/>
    <cellStyle name="Normal 3" xfId="64"/>
    <cellStyle name="Normal 3 2" xfId="65"/>
    <cellStyle name="Normal 4" xfId="66"/>
    <cellStyle name="Normal 5" xfId="67"/>
    <cellStyle name="Normal 6" xfId="68"/>
    <cellStyle name="Noslēgts/Piegādāts" xfId="69"/>
    <cellStyle name="Note" xfId="70"/>
    <cellStyle name="Output" xfId="71"/>
    <cellStyle name="Parastais_Lapa1" xfId="72"/>
    <cellStyle name="Percent" xfId="73"/>
    <cellStyle name="Percent 2" xfId="74"/>
    <cellStyle name="Pieteikts/ Pasūtīts"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jpe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933450</xdr:colOff>
      <xdr:row>29</xdr:row>
      <xdr:rowOff>161925</xdr:rowOff>
    </xdr:from>
    <xdr:to>
      <xdr:col>2</xdr:col>
      <xdr:colOff>2095500</xdr:colOff>
      <xdr:row>29</xdr:row>
      <xdr:rowOff>504825</xdr:rowOff>
    </xdr:to>
    <xdr:pic>
      <xdr:nvPicPr>
        <xdr:cNvPr id="1" name="Picture 1"/>
        <xdr:cNvPicPr preferRelativeResize="1">
          <a:picLocks noChangeAspect="1"/>
        </xdr:cNvPicPr>
      </xdr:nvPicPr>
      <xdr:blipFill>
        <a:blip r:embed="rId1"/>
        <a:stretch>
          <a:fillRect/>
        </a:stretch>
      </xdr:blipFill>
      <xdr:spPr>
        <a:xfrm>
          <a:off x="1695450" y="8210550"/>
          <a:ext cx="1162050" cy="342900"/>
        </a:xfrm>
        <a:prstGeom prst="rect">
          <a:avLst/>
        </a:prstGeom>
        <a:noFill/>
        <a:ln w="9525" cmpd="sng">
          <a:noFill/>
        </a:ln>
      </xdr:spPr>
    </xdr:pic>
    <xdr:clientData/>
  </xdr:twoCellAnchor>
  <xdr:twoCellAnchor editAs="oneCell">
    <xdr:from>
      <xdr:col>2</xdr:col>
      <xdr:colOff>1066800</xdr:colOff>
      <xdr:row>50</xdr:row>
      <xdr:rowOff>0</xdr:rowOff>
    </xdr:from>
    <xdr:to>
      <xdr:col>2</xdr:col>
      <xdr:colOff>2085975</xdr:colOff>
      <xdr:row>51</xdr:row>
      <xdr:rowOff>9525</xdr:rowOff>
    </xdr:to>
    <xdr:pic>
      <xdr:nvPicPr>
        <xdr:cNvPr id="2" name="Picture 2"/>
        <xdr:cNvPicPr preferRelativeResize="1">
          <a:picLocks noChangeAspect="1"/>
        </xdr:cNvPicPr>
      </xdr:nvPicPr>
      <xdr:blipFill>
        <a:blip r:embed="rId2"/>
        <a:stretch>
          <a:fillRect/>
        </a:stretch>
      </xdr:blipFill>
      <xdr:spPr>
        <a:xfrm>
          <a:off x="1828800" y="14801850"/>
          <a:ext cx="10191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29</xdr:row>
      <xdr:rowOff>38100</xdr:rowOff>
    </xdr:from>
    <xdr:to>
      <xdr:col>2</xdr:col>
      <xdr:colOff>1609725</xdr:colOff>
      <xdr:row>29</xdr:row>
      <xdr:rowOff>1085850</xdr:rowOff>
    </xdr:to>
    <xdr:pic>
      <xdr:nvPicPr>
        <xdr:cNvPr id="1" name="Picture 4"/>
        <xdr:cNvPicPr preferRelativeResize="1">
          <a:picLocks noChangeAspect="1"/>
        </xdr:cNvPicPr>
      </xdr:nvPicPr>
      <xdr:blipFill>
        <a:blip r:embed="rId1"/>
        <a:stretch>
          <a:fillRect/>
        </a:stretch>
      </xdr:blipFill>
      <xdr:spPr>
        <a:xfrm>
          <a:off x="1609725" y="8210550"/>
          <a:ext cx="762000" cy="1047750"/>
        </a:xfrm>
        <a:prstGeom prst="rect">
          <a:avLst/>
        </a:prstGeom>
        <a:noFill/>
        <a:ln w="9525" cmpd="sng">
          <a:noFill/>
        </a:ln>
      </xdr:spPr>
    </xdr:pic>
    <xdr:clientData/>
  </xdr:twoCellAnchor>
  <xdr:twoCellAnchor editAs="oneCell">
    <xdr:from>
      <xdr:col>2</xdr:col>
      <xdr:colOff>628650</xdr:colOff>
      <xdr:row>48</xdr:row>
      <xdr:rowOff>47625</xdr:rowOff>
    </xdr:from>
    <xdr:to>
      <xdr:col>2</xdr:col>
      <xdr:colOff>1552575</xdr:colOff>
      <xdr:row>48</xdr:row>
      <xdr:rowOff>647700</xdr:rowOff>
    </xdr:to>
    <xdr:pic>
      <xdr:nvPicPr>
        <xdr:cNvPr id="2" name="Picture 5"/>
        <xdr:cNvPicPr preferRelativeResize="1">
          <a:picLocks noChangeAspect="1"/>
        </xdr:cNvPicPr>
      </xdr:nvPicPr>
      <xdr:blipFill>
        <a:blip r:embed="rId2"/>
        <a:stretch>
          <a:fillRect/>
        </a:stretch>
      </xdr:blipFill>
      <xdr:spPr>
        <a:xfrm>
          <a:off x="1390650" y="13973175"/>
          <a:ext cx="923925" cy="600075"/>
        </a:xfrm>
        <a:prstGeom prst="rect">
          <a:avLst/>
        </a:prstGeom>
        <a:noFill/>
        <a:ln w="9525" cmpd="sng">
          <a:noFill/>
        </a:ln>
      </xdr:spPr>
    </xdr:pic>
    <xdr:clientData/>
  </xdr:twoCellAnchor>
  <xdr:twoCellAnchor editAs="oneCell">
    <xdr:from>
      <xdr:col>2</xdr:col>
      <xdr:colOff>752475</xdr:colOff>
      <xdr:row>63</xdr:row>
      <xdr:rowOff>104775</xdr:rowOff>
    </xdr:from>
    <xdr:to>
      <xdr:col>2</xdr:col>
      <xdr:colOff>1533525</xdr:colOff>
      <xdr:row>63</xdr:row>
      <xdr:rowOff>657225</xdr:rowOff>
    </xdr:to>
    <xdr:pic>
      <xdr:nvPicPr>
        <xdr:cNvPr id="3" name="Picture 6"/>
        <xdr:cNvPicPr preferRelativeResize="1">
          <a:picLocks noChangeAspect="1"/>
        </xdr:cNvPicPr>
      </xdr:nvPicPr>
      <xdr:blipFill>
        <a:blip r:embed="rId3"/>
        <a:stretch>
          <a:fillRect/>
        </a:stretch>
      </xdr:blipFill>
      <xdr:spPr>
        <a:xfrm>
          <a:off x="1514475" y="17468850"/>
          <a:ext cx="781050" cy="552450"/>
        </a:xfrm>
        <a:prstGeom prst="rect">
          <a:avLst/>
        </a:prstGeom>
        <a:noFill/>
        <a:ln w="9525" cmpd="sng">
          <a:noFill/>
        </a:ln>
      </xdr:spPr>
    </xdr:pic>
    <xdr:clientData/>
  </xdr:twoCellAnchor>
  <xdr:twoCellAnchor editAs="oneCell">
    <xdr:from>
      <xdr:col>2</xdr:col>
      <xdr:colOff>742950</xdr:colOff>
      <xdr:row>81</xdr:row>
      <xdr:rowOff>47625</xdr:rowOff>
    </xdr:from>
    <xdr:to>
      <xdr:col>2</xdr:col>
      <xdr:colOff>2028825</xdr:colOff>
      <xdr:row>81</xdr:row>
      <xdr:rowOff>762000</xdr:rowOff>
    </xdr:to>
    <xdr:pic>
      <xdr:nvPicPr>
        <xdr:cNvPr id="4" name="Picture 7"/>
        <xdr:cNvPicPr preferRelativeResize="1">
          <a:picLocks noChangeAspect="1"/>
        </xdr:cNvPicPr>
      </xdr:nvPicPr>
      <xdr:blipFill>
        <a:blip r:embed="rId4"/>
        <a:stretch>
          <a:fillRect/>
        </a:stretch>
      </xdr:blipFill>
      <xdr:spPr>
        <a:xfrm>
          <a:off x="1504950" y="21669375"/>
          <a:ext cx="1285875" cy="714375"/>
        </a:xfrm>
        <a:prstGeom prst="rect">
          <a:avLst/>
        </a:prstGeom>
        <a:noFill/>
        <a:ln w="9525" cmpd="sng">
          <a:noFill/>
        </a:ln>
      </xdr:spPr>
    </xdr:pic>
    <xdr:clientData/>
  </xdr:twoCellAnchor>
  <xdr:twoCellAnchor editAs="oneCell">
    <xdr:from>
      <xdr:col>2</xdr:col>
      <xdr:colOff>933450</xdr:colOff>
      <xdr:row>112</xdr:row>
      <xdr:rowOff>123825</xdr:rowOff>
    </xdr:from>
    <xdr:to>
      <xdr:col>2</xdr:col>
      <xdr:colOff>2028825</xdr:colOff>
      <xdr:row>112</xdr:row>
      <xdr:rowOff>1066800</xdr:rowOff>
    </xdr:to>
    <xdr:pic>
      <xdr:nvPicPr>
        <xdr:cNvPr id="5" name="Picture 8"/>
        <xdr:cNvPicPr preferRelativeResize="1">
          <a:picLocks noChangeAspect="1"/>
        </xdr:cNvPicPr>
      </xdr:nvPicPr>
      <xdr:blipFill>
        <a:blip r:embed="rId5"/>
        <a:stretch>
          <a:fillRect/>
        </a:stretch>
      </xdr:blipFill>
      <xdr:spPr>
        <a:xfrm>
          <a:off x="1695450" y="29775150"/>
          <a:ext cx="1095375" cy="942975"/>
        </a:xfrm>
        <a:prstGeom prst="rect">
          <a:avLst/>
        </a:prstGeom>
        <a:noFill/>
        <a:ln w="9525" cmpd="sng">
          <a:noFill/>
        </a:ln>
      </xdr:spPr>
    </xdr:pic>
    <xdr:clientData/>
  </xdr:twoCellAnchor>
  <xdr:twoCellAnchor editAs="oneCell">
    <xdr:from>
      <xdr:col>2</xdr:col>
      <xdr:colOff>533400</xdr:colOff>
      <xdr:row>129</xdr:row>
      <xdr:rowOff>104775</xdr:rowOff>
    </xdr:from>
    <xdr:to>
      <xdr:col>2</xdr:col>
      <xdr:colOff>1809750</xdr:colOff>
      <xdr:row>129</xdr:row>
      <xdr:rowOff>762000</xdr:rowOff>
    </xdr:to>
    <xdr:pic>
      <xdr:nvPicPr>
        <xdr:cNvPr id="6" name="Picture 9"/>
        <xdr:cNvPicPr preferRelativeResize="1">
          <a:picLocks noChangeAspect="1"/>
        </xdr:cNvPicPr>
      </xdr:nvPicPr>
      <xdr:blipFill>
        <a:blip r:embed="rId6"/>
        <a:stretch>
          <a:fillRect/>
        </a:stretch>
      </xdr:blipFill>
      <xdr:spPr>
        <a:xfrm>
          <a:off x="1295400" y="33928050"/>
          <a:ext cx="1276350" cy="657225"/>
        </a:xfrm>
        <a:prstGeom prst="rect">
          <a:avLst/>
        </a:prstGeom>
        <a:noFill/>
        <a:ln w="9525" cmpd="sng">
          <a:noFill/>
        </a:ln>
      </xdr:spPr>
    </xdr:pic>
    <xdr:clientData/>
  </xdr:twoCellAnchor>
  <xdr:twoCellAnchor editAs="oneCell">
    <xdr:from>
      <xdr:col>2</xdr:col>
      <xdr:colOff>790575</xdr:colOff>
      <xdr:row>143</xdr:row>
      <xdr:rowOff>57150</xdr:rowOff>
    </xdr:from>
    <xdr:to>
      <xdr:col>2</xdr:col>
      <xdr:colOff>2143125</xdr:colOff>
      <xdr:row>143</xdr:row>
      <xdr:rowOff>809625</xdr:rowOff>
    </xdr:to>
    <xdr:pic>
      <xdr:nvPicPr>
        <xdr:cNvPr id="7" name="Picture 10"/>
        <xdr:cNvPicPr preferRelativeResize="1">
          <a:picLocks noChangeAspect="1"/>
        </xdr:cNvPicPr>
      </xdr:nvPicPr>
      <xdr:blipFill>
        <a:blip r:embed="rId7"/>
        <a:stretch>
          <a:fillRect/>
        </a:stretch>
      </xdr:blipFill>
      <xdr:spPr>
        <a:xfrm>
          <a:off x="1552575" y="37623750"/>
          <a:ext cx="1352550" cy="752475"/>
        </a:xfrm>
        <a:prstGeom prst="rect">
          <a:avLst/>
        </a:prstGeom>
        <a:noFill/>
        <a:ln w="9525" cmpd="sng">
          <a:noFill/>
        </a:ln>
      </xdr:spPr>
    </xdr:pic>
    <xdr:clientData/>
  </xdr:twoCellAnchor>
  <xdr:twoCellAnchor editAs="oneCell">
    <xdr:from>
      <xdr:col>2</xdr:col>
      <xdr:colOff>933450</xdr:colOff>
      <xdr:row>159</xdr:row>
      <xdr:rowOff>76200</xdr:rowOff>
    </xdr:from>
    <xdr:to>
      <xdr:col>2</xdr:col>
      <xdr:colOff>2114550</xdr:colOff>
      <xdr:row>159</xdr:row>
      <xdr:rowOff>981075</xdr:rowOff>
    </xdr:to>
    <xdr:pic>
      <xdr:nvPicPr>
        <xdr:cNvPr id="8" name="Picture 11"/>
        <xdr:cNvPicPr preferRelativeResize="1">
          <a:picLocks noChangeAspect="1"/>
        </xdr:cNvPicPr>
      </xdr:nvPicPr>
      <xdr:blipFill>
        <a:blip r:embed="rId8"/>
        <a:stretch>
          <a:fillRect/>
        </a:stretch>
      </xdr:blipFill>
      <xdr:spPr>
        <a:xfrm>
          <a:off x="1695450" y="41490900"/>
          <a:ext cx="1181100" cy="904875"/>
        </a:xfrm>
        <a:prstGeom prst="rect">
          <a:avLst/>
        </a:prstGeom>
        <a:noFill/>
        <a:ln w="9525" cmpd="sng">
          <a:noFill/>
        </a:ln>
      </xdr:spPr>
    </xdr:pic>
    <xdr:clientData/>
  </xdr:twoCellAnchor>
  <xdr:twoCellAnchor editAs="oneCell">
    <xdr:from>
      <xdr:col>2</xdr:col>
      <xdr:colOff>819150</xdr:colOff>
      <xdr:row>173</xdr:row>
      <xdr:rowOff>57150</xdr:rowOff>
    </xdr:from>
    <xdr:to>
      <xdr:col>2</xdr:col>
      <xdr:colOff>2009775</xdr:colOff>
      <xdr:row>173</xdr:row>
      <xdr:rowOff>1000125</xdr:rowOff>
    </xdr:to>
    <xdr:pic>
      <xdr:nvPicPr>
        <xdr:cNvPr id="9" name="Picture 12"/>
        <xdr:cNvPicPr preferRelativeResize="1">
          <a:picLocks noChangeAspect="1"/>
        </xdr:cNvPicPr>
      </xdr:nvPicPr>
      <xdr:blipFill>
        <a:blip r:embed="rId9"/>
        <a:stretch>
          <a:fillRect/>
        </a:stretch>
      </xdr:blipFill>
      <xdr:spPr>
        <a:xfrm>
          <a:off x="1581150" y="45358050"/>
          <a:ext cx="1190625" cy="942975"/>
        </a:xfrm>
        <a:prstGeom prst="rect">
          <a:avLst/>
        </a:prstGeom>
        <a:noFill/>
        <a:ln w="9525" cmpd="sng">
          <a:noFill/>
        </a:ln>
      </xdr:spPr>
    </xdr:pic>
    <xdr:clientData/>
  </xdr:twoCellAnchor>
  <xdr:twoCellAnchor editAs="oneCell">
    <xdr:from>
      <xdr:col>2</xdr:col>
      <xdr:colOff>533400</xdr:colOff>
      <xdr:row>98</xdr:row>
      <xdr:rowOff>95250</xdr:rowOff>
    </xdr:from>
    <xdr:to>
      <xdr:col>2</xdr:col>
      <xdr:colOff>1162050</xdr:colOff>
      <xdr:row>98</xdr:row>
      <xdr:rowOff>1190625</xdr:rowOff>
    </xdr:to>
    <xdr:pic>
      <xdr:nvPicPr>
        <xdr:cNvPr id="10" name="Picture 13"/>
        <xdr:cNvPicPr preferRelativeResize="1">
          <a:picLocks noChangeAspect="1"/>
        </xdr:cNvPicPr>
      </xdr:nvPicPr>
      <xdr:blipFill>
        <a:blip r:embed="rId10"/>
        <a:stretch>
          <a:fillRect/>
        </a:stretch>
      </xdr:blipFill>
      <xdr:spPr>
        <a:xfrm>
          <a:off x="1295400" y="25555575"/>
          <a:ext cx="62865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1228725</xdr:colOff>
      <xdr:row>29</xdr:row>
      <xdr:rowOff>85725</xdr:rowOff>
    </xdr:from>
    <xdr:to>
      <xdr:col>2</xdr:col>
      <xdr:colOff>2190750</xdr:colOff>
      <xdr:row>30</xdr:row>
      <xdr:rowOff>0</xdr:rowOff>
    </xdr:to>
    <xdr:pic>
      <xdr:nvPicPr>
        <xdr:cNvPr id="1" name="Picture 13" descr="DSC_0058"/>
        <xdr:cNvPicPr preferRelativeResize="1">
          <a:picLocks noChangeAspect="1"/>
        </xdr:cNvPicPr>
      </xdr:nvPicPr>
      <xdr:blipFill>
        <a:blip r:embed="rId1"/>
        <a:stretch>
          <a:fillRect/>
        </a:stretch>
      </xdr:blipFill>
      <xdr:spPr>
        <a:xfrm>
          <a:off x="1990725" y="8258175"/>
          <a:ext cx="962025" cy="1524000"/>
        </a:xfrm>
        <a:prstGeom prst="rect">
          <a:avLst/>
        </a:prstGeom>
        <a:noFill/>
        <a:ln w="9525" cmpd="sng">
          <a:noFill/>
        </a:ln>
      </xdr:spPr>
    </xdr:pic>
    <xdr:clientData/>
  </xdr:twoCellAnchor>
  <xdr:twoCellAnchor>
    <xdr:from>
      <xdr:col>2</xdr:col>
      <xdr:colOff>114300</xdr:colOff>
      <xdr:row>43</xdr:row>
      <xdr:rowOff>76200</xdr:rowOff>
    </xdr:from>
    <xdr:to>
      <xdr:col>2</xdr:col>
      <xdr:colOff>666750</xdr:colOff>
      <xdr:row>43</xdr:row>
      <xdr:rowOff>1219200</xdr:rowOff>
    </xdr:to>
    <xdr:pic>
      <xdr:nvPicPr>
        <xdr:cNvPr id="2" name="Picture 14" descr="Conical Nosepiece 24082016"/>
        <xdr:cNvPicPr preferRelativeResize="1">
          <a:picLocks noChangeAspect="1"/>
        </xdr:cNvPicPr>
      </xdr:nvPicPr>
      <xdr:blipFill>
        <a:blip r:embed="rId2"/>
        <a:stretch>
          <a:fillRect/>
        </a:stretch>
      </xdr:blipFill>
      <xdr:spPr>
        <a:xfrm>
          <a:off x="876300" y="13725525"/>
          <a:ext cx="5524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C34"/>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6" sqref="B6:C6"/>
    </sheetView>
  </sheetViews>
  <sheetFormatPr defaultColWidth="9.140625" defaultRowHeight="12.75"/>
  <cols>
    <col min="1" max="1" width="7.8515625" style="15" customWidth="1"/>
    <col min="2" max="2" width="8.00390625" style="15" customWidth="1"/>
    <col min="3" max="3" width="96.8515625" style="15" customWidth="1"/>
    <col min="4" max="16384" width="9.140625" style="15" customWidth="1"/>
  </cols>
  <sheetData>
    <row r="1" ht="12.75">
      <c r="C1" s="23" t="s">
        <v>323</v>
      </c>
    </row>
    <row r="2" spans="2:3" ht="12.75">
      <c r="B2" s="24"/>
      <c r="C2" s="23" t="s">
        <v>324</v>
      </c>
    </row>
    <row r="3" spans="2:3" ht="12.75">
      <c r="B3" s="24"/>
      <c r="C3" s="23" t="s">
        <v>322</v>
      </c>
    </row>
    <row r="4" spans="2:3" ht="12.75">
      <c r="B4" s="24"/>
      <c r="C4" s="24"/>
    </row>
    <row r="5" spans="2:3" ht="15.75">
      <c r="B5" s="131" t="s">
        <v>25</v>
      </c>
      <c r="C5" s="131"/>
    </row>
    <row r="6" spans="2:3" ht="15.75">
      <c r="B6" s="132" t="s">
        <v>274</v>
      </c>
      <c r="C6" s="132"/>
    </row>
    <row r="8" spans="2:3" ht="18.75">
      <c r="B8" s="133" t="s">
        <v>44</v>
      </c>
      <c r="C8" s="133"/>
    </row>
    <row r="9" spans="2:3" ht="14.25">
      <c r="B9" s="45" t="s">
        <v>0</v>
      </c>
      <c r="C9" s="45" t="s">
        <v>45</v>
      </c>
    </row>
    <row r="10" spans="2:3" ht="15.75">
      <c r="B10" s="48"/>
      <c r="C10" s="49" t="str">
        <f>'1.'!B4</f>
        <v>1.daļa  Auss ieliktņi audiometrijas testiem</v>
      </c>
    </row>
    <row r="11" spans="2:3" ht="15" hidden="1">
      <c r="B11" s="46" t="s">
        <v>2</v>
      </c>
      <c r="C11" s="47" t="str">
        <f>'1.'!C21</f>
        <v>Sēņveida auss ieliktnis</v>
      </c>
    </row>
    <row r="12" spans="2:3" ht="15" hidden="1">
      <c r="B12" s="46" t="s">
        <v>3</v>
      </c>
      <c r="C12" s="47" t="str">
        <f>'1.'!C44</f>
        <v>Pūtu auss ieliktnis</v>
      </c>
    </row>
    <row r="13" spans="2:3" ht="15" hidden="1">
      <c r="B13" s="46" t="s">
        <v>4</v>
      </c>
      <c r="C13" s="47" t="str">
        <f>'1.'!C58</f>
        <v>Diegs zondes tīrīšanai</v>
      </c>
    </row>
    <row r="14" spans="2:3" ht="15.75">
      <c r="B14" s="48"/>
      <c r="C14" s="49" t="str">
        <f>'2.'!B4</f>
        <v>2.daļa  Interacoustics videonistagmogrāfijas un otoakustiskās emisijas iekārtu piederumi</v>
      </c>
    </row>
    <row r="15" spans="2:3" ht="15" hidden="1">
      <c r="B15" s="46" t="s">
        <v>104</v>
      </c>
      <c r="C15" s="47" t="str">
        <f>'2.'!C21</f>
        <v>Auss spogulis</v>
      </c>
    </row>
    <row r="16" spans="2:3" ht="15" hidden="1">
      <c r="B16" s="46" t="s">
        <v>106</v>
      </c>
      <c r="C16" s="47" t="str">
        <f>'2.'!C37</f>
        <v>Uzgalis ūdens kalorizācijas irrigatoram</v>
      </c>
    </row>
    <row r="17" spans="2:3" ht="15" hidden="1">
      <c r="B17" s="46" t="s">
        <v>107</v>
      </c>
      <c r="C17" s="47" t="str">
        <f>'2.'!C51</f>
        <v>Videonistagmogrāfa briļļu putu spilventiņš</v>
      </c>
    </row>
    <row r="18" spans="2:3" ht="15" hidden="1">
      <c r="B18" s="46" t="s">
        <v>109</v>
      </c>
      <c r="C18" s="47" t="str">
        <f>'2.'!C67</f>
        <v>Ag/AgCl snap tipa elektrods</v>
      </c>
    </row>
    <row r="19" spans="2:3" ht="15" hidden="1">
      <c r="B19" s="46" t="s">
        <v>111</v>
      </c>
      <c r="C19" s="47" t="str">
        <f>'2.'!C84</f>
        <v>Ag/AgCl virsmas elektrods</v>
      </c>
    </row>
    <row r="20" spans="2:3" ht="15" hidden="1">
      <c r="B20" s="46" t="s">
        <v>112</v>
      </c>
      <c r="C20" s="47" t="str">
        <f>'2.'!C101</f>
        <v>Vadi snap tipa elektrodiem</v>
      </c>
    </row>
    <row r="21" spans="2:3" ht="15" hidden="1">
      <c r="B21" s="46" t="s">
        <v>114</v>
      </c>
      <c r="C21" s="47" t="str">
        <f>'2.'!C115</f>
        <v>Tab tipa elektrods</v>
      </c>
    </row>
    <row r="22" spans="2:3" ht="15" hidden="1">
      <c r="B22" s="46" t="s">
        <v>116</v>
      </c>
      <c r="C22" s="47" t="str">
        <f>'2.'!C132</f>
        <v>Vadi tab tipa elektrodiem</v>
      </c>
    </row>
    <row r="23" spans="2:3" ht="15" hidden="1">
      <c r="B23" s="46" t="s">
        <v>272</v>
      </c>
      <c r="C23" s="47" t="str">
        <f>'2.'!C146</f>
        <v>TM tipa elektrods (ECochG)</v>
      </c>
    </row>
    <row r="24" spans="2:3" ht="15" hidden="1">
      <c r="B24" s="46" t="s">
        <v>273</v>
      </c>
      <c r="C24" s="47" t="str">
        <f>'2.'!C162</f>
        <v>Vadi TM tipa elektrodiem (ECochG)</v>
      </c>
    </row>
    <row r="25" spans="2:3" ht="15.75">
      <c r="B25" s="48"/>
      <c r="C25" s="49" t="str">
        <f>'3.'!B4</f>
        <v>3.daļa  GM instruments akustiskā rinometra piederumi</v>
      </c>
    </row>
    <row r="26" spans="2:3" ht="15" hidden="1">
      <c r="B26" s="46" t="s">
        <v>121</v>
      </c>
      <c r="C26" s="47" t="str">
        <f>'3.'!C21</f>
        <v>Anatomiskais deguna uzgalis</v>
      </c>
    </row>
    <row r="27" spans="2:3" ht="15" hidden="1">
      <c r="B27" s="46" t="s">
        <v>123</v>
      </c>
      <c r="C27" s="47" t="str">
        <f>'3.'!C36</f>
        <v>Konisks deguna uzgalis</v>
      </c>
    </row>
    <row r="28" spans="2:3" ht="15.75">
      <c r="B28" s="48"/>
      <c r="C28" s="49" t="str">
        <f>'4.'!B4</f>
        <v>4.daļa  Burghart Messtechnik ožas testa ieliktņi</v>
      </c>
    </row>
    <row r="29" spans="2:3" ht="15" hidden="1">
      <c r="B29" s="130" t="s">
        <v>172</v>
      </c>
      <c r="C29" s="47" t="str">
        <f>'4.'!C20</f>
        <v>Ožas testa ieliktņi</v>
      </c>
    </row>
    <row r="30" spans="2:3" ht="15.75">
      <c r="B30" s="48"/>
      <c r="C30" s="49" t="str">
        <f>'5.'!A4</f>
        <v>5. daļa Alpha-Stim SCS iekārtas piederumi</v>
      </c>
    </row>
    <row r="31" spans="2:3" ht="15" hidden="1">
      <c r="B31" s="46" t="s">
        <v>11</v>
      </c>
      <c r="C31" s="47" t="str">
        <f>'5.'!B21</f>
        <v>Kontaktšķidrums</v>
      </c>
    </row>
    <row r="32" spans="2:3" ht="15" hidden="1">
      <c r="B32" s="46" t="s">
        <v>23</v>
      </c>
      <c r="C32" s="47" t="str">
        <f>'5.'!B37</f>
        <v>Ausu elektrodu aplikatori</v>
      </c>
    </row>
    <row r="33" spans="2:3" ht="15.75">
      <c r="B33" s="48"/>
      <c r="C33" s="49" t="str">
        <f>'6.'!A4</f>
        <v>6. daļa NeuroTrac Rehab (Verity medical) neiromuskulārās sistēmas stimulācijas ierīces piederumi</v>
      </c>
    </row>
    <row r="34" spans="2:3" ht="15" hidden="1">
      <c r="B34" s="46" t="s">
        <v>46</v>
      </c>
      <c r="C34" s="47" t="str">
        <f>'6.'!B21</f>
        <v>Elektrodi NeuroTrac Rehab ierīcei</v>
      </c>
    </row>
  </sheetData>
  <sheetProtection/>
  <mergeCells count="3">
    <mergeCell ref="B5:C5"/>
    <mergeCell ref="B6:C6"/>
    <mergeCell ref="B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82"/>
  <sheetViews>
    <sheetView zoomScalePageLayoutView="0" workbookViewId="0" topLeftCell="A1">
      <selection activeCell="C13" sqref="C13:G13"/>
    </sheetView>
  </sheetViews>
  <sheetFormatPr defaultColWidth="9.140625" defaultRowHeight="12.75"/>
  <cols>
    <col min="1" max="2" width="5.7109375" style="0" customWidth="1"/>
    <col min="3" max="3" width="47.28125" style="0" customWidth="1"/>
    <col min="4" max="7" width="15.7109375" style="28" customWidth="1"/>
  </cols>
  <sheetData>
    <row r="2" spans="1:8" ht="15.75">
      <c r="A2" s="8"/>
      <c r="B2" s="131" t="s">
        <v>25</v>
      </c>
      <c r="C2" s="131"/>
      <c r="D2" s="131"/>
      <c r="E2" s="131"/>
      <c r="F2" s="131"/>
      <c r="G2" s="131"/>
      <c r="H2" s="8"/>
    </row>
    <row r="3" spans="1:8" ht="15.75">
      <c r="A3" s="8"/>
      <c r="B3" s="175" t="s">
        <v>48</v>
      </c>
      <c r="C3" s="175"/>
      <c r="D3" s="175"/>
      <c r="E3" s="175"/>
      <c r="F3" s="175"/>
      <c r="G3" s="175"/>
      <c r="H3" s="8"/>
    </row>
    <row r="4" spans="2:7" ht="15.75">
      <c r="B4" s="176" t="s">
        <v>266</v>
      </c>
      <c r="C4" s="176"/>
      <c r="D4" s="176"/>
      <c r="E4" s="176"/>
      <c r="F4" s="176"/>
      <c r="G4" s="176"/>
    </row>
    <row r="5" spans="2:7" ht="15.75">
      <c r="B5" s="10"/>
      <c r="C5" s="44"/>
      <c r="D5" s="44"/>
      <c r="E5" s="44"/>
      <c r="F5" s="44"/>
      <c r="G5" s="44"/>
    </row>
    <row r="6" spans="1:8" s="3" customFormat="1" ht="15.75">
      <c r="A6" s="177" t="s">
        <v>52</v>
      </c>
      <c r="B6" s="177"/>
      <c r="C6" s="177"/>
      <c r="D6" s="177"/>
      <c r="E6" s="177"/>
      <c r="F6" s="177"/>
      <c r="G6" s="2"/>
      <c r="H6" s="2"/>
    </row>
    <row r="7" spans="1:7" s="4" customFormat="1" ht="15.75" customHeight="1">
      <c r="A7" s="171" t="s">
        <v>32</v>
      </c>
      <c r="B7" s="171"/>
      <c r="C7" s="172" t="s">
        <v>5</v>
      </c>
      <c r="D7" s="172"/>
      <c r="E7" s="172"/>
      <c r="F7" s="172"/>
      <c r="G7" s="172"/>
    </row>
    <row r="8" spans="1:7" s="4" customFormat="1" ht="15.75" customHeight="1">
      <c r="A8" s="171" t="s">
        <v>33</v>
      </c>
      <c r="B8" s="171"/>
      <c r="C8" s="172" t="s">
        <v>65</v>
      </c>
      <c r="D8" s="172"/>
      <c r="E8" s="172"/>
      <c r="F8" s="172"/>
      <c r="G8" s="172"/>
    </row>
    <row r="9" spans="1:7" s="4" customFormat="1" ht="39.75" customHeight="1">
      <c r="A9" s="171" t="s">
        <v>34</v>
      </c>
      <c r="B9" s="171"/>
      <c r="C9" s="178" t="s">
        <v>131</v>
      </c>
      <c r="D9" s="179"/>
      <c r="E9" s="179"/>
      <c r="F9" s="179"/>
      <c r="G9" s="180"/>
    </row>
    <row r="10" spans="1:7" s="4" customFormat="1" ht="28.5" customHeight="1">
      <c r="A10" s="171" t="s">
        <v>35</v>
      </c>
      <c r="B10" s="171"/>
      <c r="C10" s="173" t="s">
        <v>30</v>
      </c>
      <c r="D10" s="173"/>
      <c r="E10" s="173"/>
      <c r="F10" s="173"/>
      <c r="G10" s="173"/>
    </row>
    <row r="11" spans="1:7" s="4" customFormat="1" ht="39" customHeight="1">
      <c r="A11" s="171" t="s">
        <v>36</v>
      </c>
      <c r="B11" s="171"/>
      <c r="C11" s="174" t="s">
        <v>66</v>
      </c>
      <c r="D11" s="174"/>
      <c r="E11" s="174"/>
      <c r="F11" s="174"/>
      <c r="G11" s="174"/>
    </row>
    <row r="12" spans="1:7" s="4" customFormat="1" ht="29.25" customHeight="1">
      <c r="A12" s="171" t="s">
        <v>37</v>
      </c>
      <c r="B12" s="171"/>
      <c r="C12" s="172" t="s">
        <v>31</v>
      </c>
      <c r="D12" s="172"/>
      <c r="E12" s="172"/>
      <c r="F12" s="172"/>
      <c r="G12" s="172"/>
    </row>
    <row r="13" spans="1:7" s="4" customFormat="1" ht="39.75" customHeight="1">
      <c r="A13" s="171" t="s">
        <v>38</v>
      </c>
      <c r="B13" s="171"/>
      <c r="C13" s="172" t="s">
        <v>130</v>
      </c>
      <c r="D13" s="172"/>
      <c r="E13" s="172"/>
      <c r="F13" s="172"/>
      <c r="G13" s="172"/>
    </row>
    <row r="14" spans="1:7" s="4" customFormat="1" ht="38.25" customHeight="1">
      <c r="A14" s="171" t="s">
        <v>39</v>
      </c>
      <c r="B14" s="171"/>
      <c r="C14" s="173" t="s">
        <v>128</v>
      </c>
      <c r="D14" s="174"/>
      <c r="E14" s="174"/>
      <c r="F14" s="174"/>
      <c r="G14" s="174"/>
    </row>
    <row r="15" spans="1:7" s="4" customFormat="1" ht="25.5" customHeight="1">
      <c r="A15" s="171" t="s">
        <v>40</v>
      </c>
      <c r="B15" s="171"/>
      <c r="C15" s="173" t="s">
        <v>129</v>
      </c>
      <c r="D15" s="174"/>
      <c r="E15" s="174"/>
      <c r="F15" s="174"/>
      <c r="G15" s="174"/>
    </row>
    <row r="16" spans="1:7" s="4" customFormat="1" ht="15.75" customHeight="1">
      <c r="A16" s="171" t="s">
        <v>41</v>
      </c>
      <c r="B16" s="171"/>
      <c r="C16" s="173" t="s">
        <v>67</v>
      </c>
      <c r="D16" s="173"/>
      <c r="E16" s="173"/>
      <c r="F16" s="173"/>
      <c r="G16" s="173"/>
    </row>
    <row r="17" spans="1:7" s="4" customFormat="1" ht="38.25" customHeight="1">
      <c r="A17" s="171" t="s">
        <v>42</v>
      </c>
      <c r="B17" s="171"/>
      <c r="C17" s="178" t="s">
        <v>264</v>
      </c>
      <c r="D17" s="179"/>
      <c r="E17" s="179"/>
      <c r="F17" s="179"/>
      <c r="G17" s="180"/>
    </row>
    <row r="18" spans="1:7" s="4" customFormat="1" ht="16.5" customHeight="1">
      <c r="A18" s="171" t="s">
        <v>43</v>
      </c>
      <c r="B18" s="171"/>
      <c r="C18" s="178" t="s">
        <v>265</v>
      </c>
      <c r="D18" s="179"/>
      <c r="E18" s="179"/>
      <c r="F18" s="179"/>
      <c r="G18" s="180"/>
    </row>
    <row r="19" spans="1:6" s="4" customFormat="1" ht="16.5" customHeight="1">
      <c r="A19" s="5"/>
      <c r="B19" s="6"/>
      <c r="C19" s="6"/>
      <c r="D19" s="6"/>
      <c r="E19" s="6"/>
      <c r="F19" s="6"/>
    </row>
    <row r="20" spans="1:7" ht="25.5">
      <c r="A20" s="165" t="s">
        <v>0</v>
      </c>
      <c r="B20" s="166"/>
      <c r="C20" s="51" t="s">
        <v>12</v>
      </c>
      <c r="D20" s="167" t="s">
        <v>28</v>
      </c>
      <c r="E20" s="168"/>
      <c r="F20" s="169"/>
      <c r="G20" s="170"/>
    </row>
    <row r="21" spans="1:7" ht="15.75">
      <c r="A21" s="52" t="s">
        <v>1</v>
      </c>
      <c r="B21" s="53" t="s">
        <v>1</v>
      </c>
      <c r="C21" s="54" t="s">
        <v>79</v>
      </c>
      <c r="D21" s="154" t="s">
        <v>26</v>
      </c>
      <c r="E21" s="155"/>
      <c r="F21" s="154" t="s">
        <v>13</v>
      </c>
      <c r="G21" s="155"/>
    </row>
    <row r="22" spans="1:7" ht="13.5">
      <c r="A22" s="55"/>
      <c r="B22" s="56"/>
      <c r="C22" s="9" t="s">
        <v>14</v>
      </c>
      <c r="D22" s="162"/>
      <c r="E22" s="163"/>
      <c r="F22" s="163"/>
      <c r="G22" s="164"/>
    </row>
    <row r="23" spans="1:7" ht="13.5">
      <c r="A23" s="57"/>
      <c r="B23" s="58"/>
      <c r="C23" s="34" t="s">
        <v>6</v>
      </c>
      <c r="D23" s="35"/>
      <c r="E23" s="35"/>
      <c r="F23" s="35"/>
      <c r="G23" s="36"/>
    </row>
    <row r="24" spans="1:7" ht="15">
      <c r="A24" s="59" t="str">
        <f>$A$21</f>
        <v>1.</v>
      </c>
      <c r="B24" s="60" t="s">
        <v>2</v>
      </c>
      <c r="C24" s="61" t="s">
        <v>80</v>
      </c>
      <c r="D24" s="150"/>
      <c r="E24" s="151"/>
      <c r="F24" s="152"/>
      <c r="G24" s="153"/>
    </row>
    <row r="25" spans="1:7" ht="15">
      <c r="A25" s="59" t="str">
        <f aca="true" t="shared" si="0" ref="A25:A41">$A$21</f>
        <v>1.</v>
      </c>
      <c r="B25" s="60" t="s">
        <v>3</v>
      </c>
      <c r="C25" s="61" t="s">
        <v>64</v>
      </c>
      <c r="D25" s="150"/>
      <c r="E25" s="151"/>
      <c r="F25" s="152"/>
      <c r="G25" s="153"/>
    </row>
    <row r="26" spans="1:8" ht="15">
      <c r="A26" s="59" t="str">
        <f t="shared" si="0"/>
        <v>1.</v>
      </c>
      <c r="B26" s="60" t="s">
        <v>4</v>
      </c>
      <c r="C26" s="61" t="s">
        <v>81</v>
      </c>
      <c r="D26" s="150"/>
      <c r="E26" s="151"/>
      <c r="F26" s="152"/>
      <c r="G26" s="153"/>
      <c r="H26" s="8"/>
    </row>
    <row r="27" spans="1:8" ht="15">
      <c r="A27" s="59" t="str">
        <f t="shared" si="0"/>
        <v>1.</v>
      </c>
      <c r="B27" s="60" t="s">
        <v>8</v>
      </c>
      <c r="C27" s="61" t="s">
        <v>82</v>
      </c>
      <c r="D27" s="150"/>
      <c r="E27" s="151"/>
      <c r="F27" s="152"/>
      <c r="G27" s="153"/>
      <c r="H27" s="8"/>
    </row>
    <row r="28" spans="1:8" ht="38.25">
      <c r="A28" s="59" t="str">
        <f t="shared" si="0"/>
        <v>1.</v>
      </c>
      <c r="B28" s="60" t="s">
        <v>9</v>
      </c>
      <c r="C28" s="64" t="s">
        <v>83</v>
      </c>
      <c r="D28" s="150"/>
      <c r="E28" s="151"/>
      <c r="F28" s="152"/>
      <c r="G28" s="153"/>
      <c r="H28" s="8"/>
    </row>
    <row r="29" spans="1:8" ht="15">
      <c r="A29" s="59" t="str">
        <f t="shared" si="0"/>
        <v>1.</v>
      </c>
      <c r="B29" s="60" t="s">
        <v>10</v>
      </c>
      <c r="C29" s="33" t="s">
        <v>84</v>
      </c>
      <c r="D29" s="150"/>
      <c r="E29" s="151"/>
      <c r="F29" s="152"/>
      <c r="G29" s="153"/>
      <c r="H29" s="8"/>
    </row>
    <row r="30" spans="1:8" ht="41.25" customHeight="1">
      <c r="A30" s="59" t="str">
        <f t="shared" si="0"/>
        <v>1.</v>
      </c>
      <c r="B30" s="60" t="s">
        <v>19</v>
      </c>
      <c r="C30" s="61" t="s">
        <v>85</v>
      </c>
      <c r="D30" s="150"/>
      <c r="E30" s="151"/>
      <c r="F30" s="152"/>
      <c r="G30" s="153"/>
      <c r="H30" s="8"/>
    </row>
    <row r="31" spans="1:8" ht="81">
      <c r="A31" s="65"/>
      <c r="B31" s="66"/>
      <c r="C31" s="13" t="s">
        <v>16</v>
      </c>
      <c r="D31" s="12" t="s">
        <v>27</v>
      </c>
      <c r="E31" s="12" t="s">
        <v>72</v>
      </c>
      <c r="F31" s="12" t="s">
        <v>68</v>
      </c>
      <c r="G31" s="12" t="s">
        <v>71</v>
      </c>
      <c r="H31" s="8"/>
    </row>
    <row r="32" spans="1:8" ht="25.5">
      <c r="A32" s="59" t="str">
        <f t="shared" si="0"/>
        <v>1.</v>
      </c>
      <c r="B32" s="60" t="s">
        <v>20</v>
      </c>
      <c r="C32" s="7" t="s">
        <v>86</v>
      </c>
      <c r="D32" s="68">
        <v>1</v>
      </c>
      <c r="E32" s="67"/>
      <c r="F32" s="68"/>
      <c r="G32" s="69"/>
      <c r="H32" s="8"/>
    </row>
    <row r="33" spans="1:8" ht="25.5">
      <c r="A33" s="59" t="str">
        <f t="shared" si="0"/>
        <v>1.</v>
      </c>
      <c r="B33" s="60" t="s">
        <v>21</v>
      </c>
      <c r="C33" s="7" t="s">
        <v>87</v>
      </c>
      <c r="D33" s="68">
        <v>1</v>
      </c>
      <c r="E33" s="67"/>
      <c r="F33" s="68"/>
      <c r="G33" s="69"/>
      <c r="H33" s="8"/>
    </row>
    <row r="34" spans="1:8" ht="25.5">
      <c r="A34" s="59" t="str">
        <f t="shared" si="0"/>
        <v>1.</v>
      </c>
      <c r="B34" s="60" t="s">
        <v>22</v>
      </c>
      <c r="C34" s="7" t="s">
        <v>88</v>
      </c>
      <c r="D34" s="68">
        <v>1</v>
      </c>
      <c r="E34" s="67"/>
      <c r="F34" s="68"/>
      <c r="G34" s="69"/>
      <c r="H34" s="8"/>
    </row>
    <row r="35" spans="1:8" ht="25.5">
      <c r="A35" s="59" t="str">
        <f t="shared" si="0"/>
        <v>1.</v>
      </c>
      <c r="B35" s="60" t="s">
        <v>63</v>
      </c>
      <c r="C35" s="7" t="s">
        <v>89</v>
      </c>
      <c r="D35" s="68">
        <v>1</v>
      </c>
      <c r="E35" s="67"/>
      <c r="F35" s="68"/>
      <c r="G35" s="69"/>
      <c r="H35" s="8"/>
    </row>
    <row r="36" spans="1:8" ht="25.5">
      <c r="A36" s="59" t="str">
        <f t="shared" si="0"/>
        <v>1.</v>
      </c>
      <c r="B36" s="60" t="s">
        <v>90</v>
      </c>
      <c r="C36" s="7" t="s">
        <v>91</v>
      </c>
      <c r="D36" s="68">
        <v>1</v>
      </c>
      <c r="E36" s="67"/>
      <c r="F36" s="68"/>
      <c r="G36" s="69"/>
      <c r="H36" s="8"/>
    </row>
    <row r="37" spans="1:8" ht="25.5">
      <c r="A37" s="59" t="str">
        <f t="shared" si="0"/>
        <v>1.</v>
      </c>
      <c r="B37" s="60" t="s">
        <v>92</v>
      </c>
      <c r="C37" s="7" t="s">
        <v>93</v>
      </c>
      <c r="D37" s="68">
        <v>1</v>
      </c>
      <c r="E37" s="67"/>
      <c r="F37" s="68"/>
      <c r="G37" s="69"/>
      <c r="H37" s="8"/>
    </row>
    <row r="38" spans="1:8" ht="25.5">
      <c r="A38" s="59" t="str">
        <f t="shared" si="0"/>
        <v>1.</v>
      </c>
      <c r="B38" s="60" t="s">
        <v>94</v>
      </c>
      <c r="C38" s="7" t="s">
        <v>95</v>
      </c>
      <c r="D38" s="68">
        <v>10</v>
      </c>
      <c r="E38" s="67"/>
      <c r="F38" s="68"/>
      <c r="G38" s="69"/>
      <c r="H38" s="8"/>
    </row>
    <row r="39" spans="1:8" ht="25.5">
      <c r="A39" s="59" t="str">
        <f t="shared" si="0"/>
        <v>1.</v>
      </c>
      <c r="B39" s="60" t="s">
        <v>96</v>
      </c>
      <c r="C39" s="7" t="s">
        <v>97</v>
      </c>
      <c r="D39" s="68">
        <v>110</v>
      </c>
      <c r="E39" s="67"/>
      <c r="F39" s="68"/>
      <c r="G39" s="69"/>
      <c r="H39" s="8"/>
    </row>
    <row r="40" spans="1:8" ht="25.5">
      <c r="A40" s="59" t="str">
        <f t="shared" si="0"/>
        <v>1.</v>
      </c>
      <c r="B40" s="60" t="s">
        <v>98</v>
      </c>
      <c r="C40" s="7" t="s">
        <v>99</v>
      </c>
      <c r="D40" s="68">
        <v>10</v>
      </c>
      <c r="E40" s="67"/>
      <c r="F40" s="68"/>
      <c r="G40" s="69"/>
      <c r="H40" s="8"/>
    </row>
    <row r="41" spans="1:8" ht="25.5">
      <c r="A41" s="59" t="str">
        <f t="shared" si="0"/>
        <v>1.</v>
      </c>
      <c r="B41" s="60" t="s">
        <v>100</v>
      </c>
      <c r="C41" s="7" t="s">
        <v>101</v>
      </c>
      <c r="D41" s="68">
        <v>1</v>
      </c>
      <c r="E41" s="67"/>
      <c r="F41" s="68"/>
      <c r="G41" s="69"/>
      <c r="H41" s="8"/>
    </row>
    <row r="42" spans="1:7" ht="13.5">
      <c r="A42" s="57"/>
      <c r="B42" s="58"/>
      <c r="C42" s="70"/>
      <c r="D42" s="70"/>
      <c r="E42" s="70"/>
      <c r="F42" s="14" t="str">
        <f>CONCATENATE("Kopējā cena par ",A21,"",B21,"pozīciju bez PVN, EUR:")</f>
        <v>Kopējā cena par 1.1.pozīciju bez PVN, EUR:</v>
      </c>
      <c r="G42" s="71">
        <f>SUMPRODUCT(D32:D41,E32:E41)</f>
        <v>0</v>
      </c>
    </row>
    <row r="43" spans="1:7" ht="15">
      <c r="A43" s="72"/>
      <c r="B43" s="73"/>
      <c r="C43" s="74"/>
      <c r="D43" s="75"/>
      <c r="E43" s="75"/>
      <c r="F43" s="74"/>
      <c r="G43" s="76"/>
    </row>
    <row r="44" spans="1:7" ht="15.75">
      <c r="A44" s="52" t="str">
        <f>A21</f>
        <v>1.</v>
      </c>
      <c r="B44" s="53" t="s">
        <v>102</v>
      </c>
      <c r="C44" s="54" t="s">
        <v>103</v>
      </c>
      <c r="D44" s="154" t="s">
        <v>26</v>
      </c>
      <c r="E44" s="155"/>
      <c r="F44" s="154" t="s">
        <v>13</v>
      </c>
      <c r="G44" s="155"/>
    </row>
    <row r="45" spans="1:7" ht="13.5">
      <c r="A45" s="55"/>
      <c r="B45" s="56"/>
      <c r="C45" s="9" t="s">
        <v>14</v>
      </c>
      <c r="D45" s="162"/>
      <c r="E45" s="163"/>
      <c r="F45" s="163"/>
      <c r="G45" s="164"/>
    </row>
    <row r="46" spans="1:7" ht="13.5">
      <c r="A46" s="57"/>
      <c r="B46" s="58"/>
      <c r="C46" s="34" t="s">
        <v>6</v>
      </c>
      <c r="D46" s="35"/>
      <c r="E46" s="35"/>
      <c r="F46" s="35"/>
      <c r="G46" s="36"/>
    </row>
    <row r="47" spans="1:7" ht="15">
      <c r="A47" s="59" t="str">
        <f aca="true" t="shared" si="1" ref="A47:A55">$A$21</f>
        <v>1.</v>
      </c>
      <c r="B47" s="60" t="s">
        <v>104</v>
      </c>
      <c r="C47" s="61" t="s">
        <v>105</v>
      </c>
      <c r="D47" s="150"/>
      <c r="E47" s="151"/>
      <c r="F47" s="152"/>
      <c r="G47" s="153"/>
    </row>
    <row r="48" spans="1:7" ht="15">
      <c r="A48" s="59" t="str">
        <f t="shared" si="1"/>
        <v>1.</v>
      </c>
      <c r="B48" s="60" t="s">
        <v>106</v>
      </c>
      <c r="C48" s="61" t="s">
        <v>64</v>
      </c>
      <c r="D48" s="150"/>
      <c r="E48" s="151"/>
      <c r="F48" s="152"/>
      <c r="G48" s="153"/>
    </row>
    <row r="49" spans="1:7" ht="15">
      <c r="A49" s="59" t="str">
        <f t="shared" si="1"/>
        <v>1.</v>
      </c>
      <c r="B49" s="60" t="s">
        <v>107</v>
      </c>
      <c r="C49" s="61" t="s">
        <v>108</v>
      </c>
      <c r="D49" s="150"/>
      <c r="E49" s="151"/>
      <c r="F49" s="152"/>
      <c r="G49" s="153"/>
    </row>
    <row r="50" spans="1:7" ht="38.25">
      <c r="A50" s="59" t="str">
        <f t="shared" si="1"/>
        <v>1.</v>
      </c>
      <c r="B50" s="60" t="s">
        <v>109</v>
      </c>
      <c r="C50" s="64" t="s">
        <v>110</v>
      </c>
      <c r="D50" s="150"/>
      <c r="E50" s="151"/>
      <c r="F50" s="152"/>
      <c r="G50" s="153"/>
    </row>
    <row r="51" spans="1:7" ht="78" customHeight="1">
      <c r="A51" s="59" t="str">
        <f t="shared" si="1"/>
        <v>1.</v>
      </c>
      <c r="B51" s="60" t="s">
        <v>111</v>
      </c>
      <c r="C51" s="61" t="s">
        <v>85</v>
      </c>
      <c r="D51" s="150"/>
      <c r="E51" s="151"/>
      <c r="F51" s="152"/>
      <c r="G51" s="153"/>
    </row>
    <row r="52" spans="1:7" ht="81">
      <c r="A52" s="65"/>
      <c r="B52" s="66"/>
      <c r="C52" s="13" t="s">
        <v>16</v>
      </c>
      <c r="D52" s="12" t="s">
        <v>27</v>
      </c>
      <c r="E52" s="12" t="s">
        <v>72</v>
      </c>
      <c r="F52" s="12" t="s">
        <v>68</v>
      </c>
      <c r="G52" s="12" t="s">
        <v>71</v>
      </c>
    </row>
    <row r="53" spans="1:7" ht="38.25">
      <c r="A53" s="59" t="str">
        <f t="shared" si="1"/>
        <v>1.</v>
      </c>
      <c r="B53" s="60" t="s">
        <v>112</v>
      </c>
      <c r="C53" s="7" t="s">
        <v>113</v>
      </c>
      <c r="D53" s="68">
        <v>1</v>
      </c>
      <c r="E53" s="67"/>
      <c r="F53" s="68"/>
      <c r="G53" s="69"/>
    </row>
    <row r="54" spans="1:7" ht="38.25">
      <c r="A54" s="59" t="str">
        <f t="shared" si="1"/>
        <v>1.</v>
      </c>
      <c r="B54" s="60" t="s">
        <v>114</v>
      </c>
      <c r="C54" s="7" t="s">
        <v>115</v>
      </c>
      <c r="D54" s="68">
        <v>1</v>
      </c>
      <c r="E54" s="67"/>
      <c r="F54" s="68"/>
      <c r="G54" s="69"/>
    </row>
    <row r="55" spans="1:7" ht="38.25">
      <c r="A55" s="59" t="str">
        <f t="shared" si="1"/>
        <v>1.</v>
      </c>
      <c r="B55" s="60" t="s">
        <v>116</v>
      </c>
      <c r="C55" s="7" t="s">
        <v>117</v>
      </c>
      <c r="D55" s="68">
        <v>1</v>
      </c>
      <c r="E55" s="67"/>
      <c r="F55" s="68"/>
      <c r="G55" s="69"/>
    </row>
    <row r="56" spans="1:7" ht="13.5">
      <c r="A56" s="57"/>
      <c r="B56" s="58"/>
      <c r="C56" s="70"/>
      <c r="D56" s="70"/>
      <c r="E56" s="70"/>
      <c r="F56" s="14" t="str">
        <f>CONCATENATE("Kopējā cena par ",A44,"",B44,"pozīciju bez PVN, EUR:")</f>
        <v>Kopējā cena par 1.2.pozīciju bez PVN, EUR:</v>
      </c>
      <c r="G56" s="71">
        <f>SUMPRODUCT(D53:D55,E53:E55)</f>
        <v>0</v>
      </c>
    </row>
    <row r="58" spans="1:7" ht="15.75">
      <c r="A58" s="52" t="str">
        <f>A35</f>
        <v>1.</v>
      </c>
      <c r="B58" s="53" t="s">
        <v>118</v>
      </c>
      <c r="C58" s="54" t="s">
        <v>119</v>
      </c>
      <c r="D58" s="154" t="s">
        <v>26</v>
      </c>
      <c r="E58" s="155"/>
      <c r="F58" s="154" t="s">
        <v>13</v>
      </c>
      <c r="G58" s="155"/>
    </row>
    <row r="59" spans="1:7" ht="13.5">
      <c r="A59" s="55"/>
      <c r="B59" s="56"/>
      <c r="C59" s="20" t="s">
        <v>120</v>
      </c>
      <c r="D59" s="147">
        <v>2</v>
      </c>
      <c r="E59" s="148"/>
      <c r="F59" s="148"/>
      <c r="G59" s="149"/>
    </row>
    <row r="60" spans="1:7" ht="13.5">
      <c r="A60" s="55"/>
      <c r="B60" s="56"/>
      <c r="C60" s="20" t="s">
        <v>18</v>
      </c>
      <c r="D60" s="156"/>
      <c r="E60" s="157"/>
      <c r="F60" s="157"/>
      <c r="G60" s="158"/>
    </row>
    <row r="61" spans="1:7" ht="13.5">
      <c r="A61" s="57"/>
      <c r="B61" s="58"/>
      <c r="C61" s="14" t="str">
        <f>CONCATENATE("Kopējā cena par ",A58,"",B58,"pozīciju bez PVN, EUR:")</f>
        <v>Kopējā cena par 1.3.pozīciju bez PVN, EUR:</v>
      </c>
      <c r="D61" s="159">
        <f>D59*D60</f>
        <v>0</v>
      </c>
      <c r="E61" s="160"/>
      <c r="F61" s="160"/>
      <c r="G61" s="161"/>
    </row>
    <row r="62" spans="1:7" ht="13.5">
      <c r="A62" s="55"/>
      <c r="B62" s="56"/>
      <c r="C62" s="20" t="s">
        <v>14</v>
      </c>
      <c r="D62" s="147"/>
      <c r="E62" s="148"/>
      <c r="F62" s="148"/>
      <c r="G62" s="149"/>
    </row>
    <row r="63" spans="1:7" ht="13.5">
      <c r="A63" s="55"/>
      <c r="B63" s="56"/>
      <c r="C63" s="20" t="s">
        <v>15</v>
      </c>
      <c r="D63" s="147"/>
      <c r="E63" s="148"/>
      <c r="F63" s="148"/>
      <c r="G63" s="149"/>
    </row>
    <row r="64" spans="1:7" ht="13.5">
      <c r="A64" s="57"/>
      <c r="B64" s="58"/>
      <c r="C64" s="34" t="s">
        <v>6</v>
      </c>
      <c r="D64" s="35"/>
      <c r="E64" s="35"/>
      <c r="F64" s="35"/>
      <c r="G64" s="36"/>
    </row>
    <row r="65" spans="1:7" ht="51">
      <c r="A65" s="59" t="str">
        <f>$A$21</f>
        <v>1.</v>
      </c>
      <c r="B65" s="60" t="s">
        <v>121</v>
      </c>
      <c r="C65" s="26" t="s">
        <v>122</v>
      </c>
      <c r="D65" s="140"/>
      <c r="E65" s="141"/>
      <c r="F65" s="140"/>
      <c r="G65" s="141"/>
    </row>
    <row r="66" spans="1:7" ht="25.5">
      <c r="A66" s="59" t="str">
        <f>$A$21</f>
        <v>1.</v>
      </c>
      <c r="B66" s="60" t="s">
        <v>123</v>
      </c>
      <c r="C66" s="26" t="s">
        <v>124</v>
      </c>
      <c r="D66" s="140"/>
      <c r="E66" s="141"/>
      <c r="F66" s="140"/>
      <c r="G66" s="141"/>
    </row>
    <row r="67" spans="1:7" ht="12.75">
      <c r="A67" s="59" t="str">
        <f>$A$21</f>
        <v>1.</v>
      </c>
      <c r="B67" s="60" t="s">
        <v>125</v>
      </c>
      <c r="C67" s="26" t="s">
        <v>84</v>
      </c>
      <c r="D67" s="140"/>
      <c r="E67" s="141"/>
      <c r="F67" s="140"/>
      <c r="G67" s="141"/>
    </row>
    <row r="68" spans="1:7" ht="12.75">
      <c r="A68" s="59" t="str">
        <f>$A$21</f>
        <v>1.</v>
      </c>
      <c r="B68" s="60" t="s">
        <v>126</v>
      </c>
      <c r="C68" s="26" t="s">
        <v>127</v>
      </c>
      <c r="D68" s="140"/>
      <c r="E68" s="141"/>
      <c r="F68" s="140"/>
      <c r="G68" s="141"/>
    </row>
    <row r="70" spans="3:5" ht="15">
      <c r="C70" s="38" t="s">
        <v>275</v>
      </c>
      <c r="D70" s="142">
        <f>G42</f>
        <v>0</v>
      </c>
      <c r="E70" s="143"/>
    </row>
    <row r="71" spans="2:7" ht="15">
      <c r="B71" s="15"/>
      <c r="C71" s="38" t="s">
        <v>276</v>
      </c>
      <c r="D71" s="142">
        <f>G56</f>
        <v>0</v>
      </c>
      <c r="E71" s="143"/>
      <c r="F71" s="15"/>
      <c r="G71" s="15"/>
    </row>
    <row r="72" spans="2:7" ht="15">
      <c r="B72" s="15"/>
      <c r="C72" s="38" t="s">
        <v>277</v>
      </c>
      <c r="D72" s="142">
        <f>D61</f>
        <v>0</v>
      </c>
      <c r="E72" s="143"/>
      <c r="F72" s="15"/>
      <c r="G72" s="15"/>
    </row>
    <row r="73" spans="2:7" ht="12.75">
      <c r="B73" s="15"/>
      <c r="C73" s="144" t="s">
        <v>278</v>
      </c>
      <c r="D73" s="145">
        <f>SUM(D70:E72)</f>
        <v>0</v>
      </c>
      <c r="E73" s="146"/>
      <c r="F73" s="15"/>
      <c r="G73" s="15"/>
    </row>
    <row r="74" spans="2:7" ht="12.75">
      <c r="B74" s="15"/>
      <c r="C74" s="144"/>
      <c r="D74" s="146"/>
      <c r="E74" s="146"/>
      <c r="F74" s="15"/>
      <c r="G74" s="15"/>
    </row>
    <row r="75" spans="2:7" ht="15">
      <c r="B75" s="15"/>
      <c r="C75" s="29" t="s">
        <v>53</v>
      </c>
      <c r="D75" s="134"/>
      <c r="E75" s="134"/>
      <c r="F75" s="15"/>
      <c r="G75" s="15"/>
    </row>
    <row r="76" spans="2:7" ht="15">
      <c r="B76" s="15"/>
      <c r="C76" s="30" t="s">
        <v>54</v>
      </c>
      <c r="D76" s="135">
        <f>D73*(1+D75)</f>
        <v>0</v>
      </c>
      <c r="E76" s="135"/>
      <c r="F76" s="15"/>
      <c r="G76" s="15"/>
    </row>
    <row r="77" spans="3:7" ht="15">
      <c r="C77" s="31"/>
      <c r="D77"/>
      <c r="E77"/>
      <c r="F77"/>
      <c r="G77"/>
    </row>
    <row r="78" spans="3:7" ht="60.75" customHeight="1">
      <c r="C78" s="136" t="s">
        <v>55</v>
      </c>
      <c r="D78" s="136"/>
      <c r="E78" s="136"/>
      <c r="F78"/>
      <c r="G78"/>
    </row>
    <row r="79" spans="2:7" ht="12.75">
      <c r="B79" s="32"/>
      <c r="D79"/>
      <c r="E79"/>
      <c r="F79"/>
      <c r="G79"/>
    </row>
    <row r="80" spans="1:7" ht="12.75">
      <c r="A80" s="137" t="s">
        <v>56</v>
      </c>
      <c r="B80" s="137"/>
      <c r="C80" s="137"/>
      <c r="D80" s="137"/>
      <c r="E80"/>
      <c r="F80"/>
      <c r="G80"/>
    </row>
    <row r="81" spans="1:7" ht="12.75">
      <c r="A81" s="138" t="s">
        <v>57</v>
      </c>
      <c r="B81" s="138"/>
      <c r="C81" s="138"/>
      <c r="D81" s="138"/>
      <c r="E81"/>
      <c r="F81"/>
      <c r="G81"/>
    </row>
    <row r="82" spans="1:7" ht="12.75">
      <c r="A82" s="139" t="s">
        <v>58</v>
      </c>
      <c r="B82" s="139"/>
      <c r="C82" s="139"/>
      <c r="D82" s="139"/>
      <c r="E82"/>
      <c r="F82"/>
      <c r="G82"/>
    </row>
  </sheetData>
  <sheetProtection/>
  <mergeCells count="86">
    <mergeCell ref="A17:B17"/>
    <mergeCell ref="C16:G16"/>
    <mergeCell ref="C17:G17"/>
    <mergeCell ref="C15:G15"/>
    <mergeCell ref="C18:G18"/>
    <mergeCell ref="A18:B18"/>
    <mergeCell ref="A9:B9"/>
    <mergeCell ref="A10:B10"/>
    <mergeCell ref="A11:B11"/>
    <mergeCell ref="A12:B12"/>
    <mergeCell ref="A14:B14"/>
    <mergeCell ref="C9:G9"/>
    <mergeCell ref="C10:G10"/>
    <mergeCell ref="C11:G11"/>
    <mergeCell ref="C12:G12"/>
    <mergeCell ref="B2:G2"/>
    <mergeCell ref="B3:G3"/>
    <mergeCell ref="B4:G4"/>
    <mergeCell ref="A6:F6"/>
    <mergeCell ref="C7:G7"/>
    <mergeCell ref="C8:G8"/>
    <mergeCell ref="A7:B7"/>
    <mergeCell ref="A8:B8"/>
    <mergeCell ref="A20:B20"/>
    <mergeCell ref="D20:G20"/>
    <mergeCell ref="D21:E21"/>
    <mergeCell ref="F21:G21"/>
    <mergeCell ref="D22:G22"/>
    <mergeCell ref="A13:B13"/>
    <mergeCell ref="C13:G13"/>
    <mergeCell ref="C14:G14"/>
    <mergeCell ref="A15:B15"/>
    <mergeCell ref="A16:B16"/>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44:E44"/>
    <mergeCell ref="F44:G44"/>
    <mergeCell ref="F58:G58"/>
    <mergeCell ref="D45:G45"/>
    <mergeCell ref="D47:E47"/>
    <mergeCell ref="F47:G47"/>
    <mergeCell ref="D48:E48"/>
    <mergeCell ref="F48:G48"/>
    <mergeCell ref="D49:E49"/>
    <mergeCell ref="F49:G49"/>
    <mergeCell ref="D59:G59"/>
    <mergeCell ref="D60:G60"/>
    <mergeCell ref="D61:G61"/>
    <mergeCell ref="D62:G62"/>
    <mergeCell ref="D63:G63"/>
    <mergeCell ref="D50:E50"/>
    <mergeCell ref="F50:G50"/>
    <mergeCell ref="D51:E51"/>
    <mergeCell ref="F51:G51"/>
    <mergeCell ref="D58:E58"/>
    <mergeCell ref="D65:E65"/>
    <mergeCell ref="F65:G65"/>
    <mergeCell ref="D66:E66"/>
    <mergeCell ref="F66:G66"/>
    <mergeCell ref="D67:E67"/>
    <mergeCell ref="F67:G67"/>
    <mergeCell ref="D68:E68"/>
    <mergeCell ref="F68:G68"/>
    <mergeCell ref="D71:E71"/>
    <mergeCell ref="D72:E72"/>
    <mergeCell ref="C73:C74"/>
    <mergeCell ref="D73:E74"/>
    <mergeCell ref="D70:E70"/>
    <mergeCell ref="D75:E75"/>
    <mergeCell ref="D76:E76"/>
    <mergeCell ref="C78:E78"/>
    <mergeCell ref="A80:D80"/>
    <mergeCell ref="A81:D81"/>
    <mergeCell ref="A82:D82"/>
  </mergeCells>
  <printOptions/>
  <pageMargins left="0.7" right="0.7" top="0.75" bottom="0.75" header="0.3" footer="0.3"/>
  <pageSetup orientation="portrait" paperSize="9" r:id="rId2"/>
  <ignoredErrors>
    <ignoredError sqref="B37:B41" twoDigitTextYear="1"/>
    <ignoredError sqref="A7:B16 A17:B18" numberStoredAsText="1"/>
  </ignoredErrors>
  <drawing r:id="rId1"/>
</worksheet>
</file>

<file path=xl/worksheets/sheet3.xml><?xml version="1.0" encoding="utf-8"?>
<worksheet xmlns="http://schemas.openxmlformats.org/spreadsheetml/2006/main" xmlns:r="http://schemas.openxmlformats.org/officeDocument/2006/relationships">
  <dimension ref="A1:H196"/>
  <sheetViews>
    <sheetView zoomScalePageLayoutView="0" workbookViewId="0" topLeftCell="A1">
      <selection activeCell="C18" sqref="C18:G18"/>
    </sheetView>
  </sheetViews>
  <sheetFormatPr defaultColWidth="9.140625" defaultRowHeight="12.75"/>
  <cols>
    <col min="1" max="2" width="5.7109375" style="0" customWidth="1"/>
    <col min="3" max="3" width="47.28125" style="0" customWidth="1"/>
    <col min="4" max="7" width="15.7109375" style="0" customWidth="1"/>
  </cols>
  <sheetData>
    <row r="1" spans="4:7" ht="15">
      <c r="D1" s="28"/>
      <c r="E1" s="28"/>
      <c r="F1" s="28"/>
      <c r="G1" s="28"/>
    </row>
    <row r="2" spans="1:8" ht="15.75">
      <c r="A2" s="8"/>
      <c r="B2" s="131" t="s">
        <v>25</v>
      </c>
      <c r="C2" s="131"/>
      <c r="D2" s="131"/>
      <c r="E2" s="131"/>
      <c r="F2" s="131"/>
      <c r="G2" s="131"/>
      <c r="H2" s="8"/>
    </row>
    <row r="3" spans="1:8" ht="15.75">
      <c r="A3" s="8"/>
      <c r="B3" s="175" t="s">
        <v>48</v>
      </c>
      <c r="C3" s="175"/>
      <c r="D3" s="175"/>
      <c r="E3" s="175"/>
      <c r="F3" s="175"/>
      <c r="G3" s="175"/>
      <c r="H3" s="8"/>
    </row>
    <row r="4" spans="2:7" ht="15.75">
      <c r="B4" s="176" t="s">
        <v>267</v>
      </c>
      <c r="C4" s="176"/>
      <c r="D4" s="176"/>
      <c r="E4" s="176"/>
      <c r="F4" s="176"/>
      <c r="G4" s="176"/>
    </row>
    <row r="5" spans="2:7" ht="15.75">
      <c r="B5" s="10"/>
      <c r="C5" s="50"/>
      <c r="D5" s="50"/>
      <c r="E5" s="50"/>
      <c r="F5" s="50"/>
      <c r="G5" s="50"/>
    </row>
    <row r="6" spans="1:8" s="3" customFormat="1" ht="15.75">
      <c r="A6" s="177" t="s">
        <v>52</v>
      </c>
      <c r="B6" s="177"/>
      <c r="C6" s="177"/>
      <c r="D6" s="177"/>
      <c r="E6" s="177"/>
      <c r="F6" s="177"/>
      <c r="G6" s="2"/>
      <c r="H6" s="2"/>
    </row>
    <row r="7" spans="1:7" s="4" customFormat="1" ht="15.75" customHeight="1">
      <c r="A7" s="171" t="s">
        <v>32</v>
      </c>
      <c r="B7" s="171"/>
      <c r="C7" s="172" t="s">
        <v>5</v>
      </c>
      <c r="D7" s="172"/>
      <c r="E7" s="172"/>
      <c r="F7" s="172"/>
      <c r="G7" s="172"/>
    </row>
    <row r="8" spans="1:7" s="4" customFormat="1" ht="15.75" customHeight="1">
      <c r="A8" s="171" t="s">
        <v>33</v>
      </c>
      <c r="B8" s="171"/>
      <c r="C8" s="172" t="s">
        <v>65</v>
      </c>
      <c r="D8" s="172"/>
      <c r="E8" s="172"/>
      <c r="F8" s="172"/>
      <c r="G8" s="172"/>
    </row>
    <row r="9" spans="1:7" s="4" customFormat="1" ht="39.75" customHeight="1">
      <c r="A9" s="171" t="s">
        <v>34</v>
      </c>
      <c r="B9" s="171"/>
      <c r="C9" s="178" t="s">
        <v>131</v>
      </c>
      <c r="D9" s="179"/>
      <c r="E9" s="179"/>
      <c r="F9" s="179"/>
      <c r="G9" s="180"/>
    </row>
    <row r="10" spans="1:7" s="4" customFormat="1" ht="27.75" customHeight="1">
      <c r="A10" s="171" t="s">
        <v>35</v>
      </c>
      <c r="B10" s="171"/>
      <c r="C10" s="173" t="s">
        <v>30</v>
      </c>
      <c r="D10" s="173"/>
      <c r="E10" s="173"/>
      <c r="F10" s="173"/>
      <c r="G10" s="173"/>
    </row>
    <row r="11" spans="1:7" s="4" customFormat="1" ht="39" customHeight="1">
      <c r="A11" s="171" t="s">
        <v>36</v>
      </c>
      <c r="B11" s="171"/>
      <c r="C11" s="174" t="s">
        <v>66</v>
      </c>
      <c r="D11" s="174"/>
      <c r="E11" s="174"/>
      <c r="F11" s="174"/>
      <c r="G11" s="174"/>
    </row>
    <row r="12" spans="1:7" s="4" customFormat="1" ht="29.25" customHeight="1">
      <c r="A12" s="171" t="s">
        <v>37</v>
      </c>
      <c r="B12" s="171"/>
      <c r="C12" s="172" t="s">
        <v>31</v>
      </c>
      <c r="D12" s="172"/>
      <c r="E12" s="172"/>
      <c r="F12" s="172"/>
      <c r="G12" s="172"/>
    </row>
    <row r="13" spans="1:7" s="4" customFormat="1" ht="39.75" customHeight="1">
      <c r="A13" s="171" t="s">
        <v>38</v>
      </c>
      <c r="B13" s="171"/>
      <c r="C13" s="172" t="s">
        <v>130</v>
      </c>
      <c r="D13" s="172"/>
      <c r="E13" s="172"/>
      <c r="F13" s="172"/>
      <c r="G13" s="172"/>
    </row>
    <row r="14" spans="1:7" s="4" customFormat="1" ht="38.25" customHeight="1">
      <c r="A14" s="171" t="s">
        <v>39</v>
      </c>
      <c r="B14" s="171"/>
      <c r="C14" s="173" t="s">
        <v>128</v>
      </c>
      <c r="D14" s="174"/>
      <c r="E14" s="174"/>
      <c r="F14" s="174"/>
      <c r="G14" s="174"/>
    </row>
    <row r="15" spans="1:7" s="4" customFormat="1" ht="25.5" customHeight="1">
      <c r="A15" s="171" t="s">
        <v>40</v>
      </c>
      <c r="B15" s="171"/>
      <c r="C15" s="173" t="s">
        <v>129</v>
      </c>
      <c r="D15" s="174"/>
      <c r="E15" s="174"/>
      <c r="F15" s="174"/>
      <c r="G15" s="174"/>
    </row>
    <row r="16" spans="1:7" s="4" customFormat="1" ht="15.75" customHeight="1">
      <c r="A16" s="171" t="s">
        <v>41</v>
      </c>
      <c r="B16" s="171"/>
      <c r="C16" s="173" t="s">
        <v>67</v>
      </c>
      <c r="D16" s="173"/>
      <c r="E16" s="173"/>
      <c r="F16" s="173"/>
      <c r="G16" s="173"/>
    </row>
    <row r="17" spans="1:7" s="4" customFormat="1" ht="38.25" customHeight="1">
      <c r="A17" s="171" t="s">
        <v>42</v>
      </c>
      <c r="B17" s="171"/>
      <c r="C17" s="178" t="s">
        <v>264</v>
      </c>
      <c r="D17" s="179"/>
      <c r="E17" s="179"/>
      <c r="F17" s="179"/>
      <c r="G17" s="180"/>
    </row>
    <row r="18" spans="1:7" s="4" customFormat="1" ht="16.5" customHeight="1">
      <c r="A18" s="171" t="s">
        <v>43</v>
      </c>
      <c r="B18" s="171"/>
      <c r="C18" s="178" t="s">
        <v>265</v>
      </c>
      <c r="D18" s="179"/>
      <c r="E18" s="179"/>
      <c r="F18" s="179"/>
      <c r="G18" s="180"/>
    </row>
    <row r="19" spans="1:6" s="4" customFormat="1" ht="16.5" customHeight="1">
      <c r="A19" s="5"/>
      <c r="B19" s="6"/>
      <c r="C19" s="6"/>
      <c r="D19" s="6"/>
      <c r="E19" s="6"/>
      <c r="F19" s="6"/>
    </row>
    <row r="20" spans="1:7" ht="25.5">
      <c r="A20" s="165" t="s">
        <v>0</v>
      </c>
      <c r="B20" s="166"/>
      <c r="C20" s="51" t="s">
        <v>12</v>
      </c>
      <c r="D20" s="167" t="s">
        <v>28</v>
      </c>
      <c r="E20" s="168"/>
      <c r="F20" s="169"/>
      <c r="G20" s="170"/>
    </row>
    <row r="21" spans="1:7" ht="15.75">
      <c r="A21" s="52" t="s">
        <v>102</v>
      </c>
      <c r="B21" s="53" t="s">
        <v>1</v>
      </c>
      <c r="C21" s="54" t="s">
        <v>132</v>
      </c>
      <c r="D21" s="154" t="s">
        <v>26</v>
      </c>
      <c r="E21" s="155"/>
      <c r="F21" s="154" t="s">
        <v>13</v>
      </c>
      <c r="G21" s="155"/>
    </row>
    <row r="22" spans="1:7" ht="13.5">
      <c r="A22" s="55"/>
      <c r="B22" s="56"/>
      <c r="C22" s="9" t="s">
        <v>14</v>
      </c>
      <c r="D22" s="162"/>
      <c r="E22" s="163"/>
      <c r="F22" s="163"/>
      <c r="G22" s="164"/>
    </row>
    <row r="23" spans="1:7" ht="13.5">
      <c r="A23" s="57"/>
      <c r="B23" s="58"/>
      <c r="C23" s="34" t="s">
        <v>6</v>
      </c>
      <c r="D23" s="35"/>
      <c r="E23" s="35"/>
      <c r="F23" s="35"/>
      <c r="G23" s="36"/>
    </row>
    <row r="24" spans="1:7" ht="15">
      <c r="A24" s="80" t="str">
        <f>$A$21</f>
        <v>2.</v>
      </c>
      <c r="B24" s="60" t="s">
        <v>2</v>
      </c>
      <c r="C24" s="61" t="s">
        <v>133</v>
      </c>
      <c r="D24" s="150"/>
      <c r="E24" s="151"/>
      <c r="F24" s="152"/>
      <c r="G24" s="153"/>
    </row>
    <row r="25" spans="1:7" ht="15">
      <c r="A25" s="80" t="str">
        <f aca="true" t="shared" si="0" ref="A25:A33">$A$21</f>
        <v>2.</v>
      </c>
      <c r="B25" s="60" t="s">
        <v>3</v>
      </c>
      <c r="C25" s="61" t="s">
        <v>64</v>
      </c>
      <c r="D25" s="150"/>
      <c r="E25" s="151"/>
      <c r="F25" s="152"/>
      <c r="G25" s="153"/>
    </row>
    <row r="26" spans="1:7" ht="25.5">
      <c r="A26" s="80" t="str">
        <f t="shared" si="0"/>
        <v>2.</v>
      </c>
      <c r="B26" s="60" t="s">
        <v>4</v>
      </c>
      <c r="C26" s="61" t="s">
        <v>134</v>
      </c>
      <c r="D26" s="150"/>
      <c r="E26" s="151"/>
      <c r="F26" s="152"/>
      <c r="G26" s="153"/>
    </row>
    <row r="27" spans="1:7" ht="38.25">
      <c r="A27" s="80" t="str">
        <f t="shared" si="0"/>
        <v>2.</v>
      </c>
      <c r="B27" s="60" t="s">
        <v>8</v>
      </c>
      <c r="C27" s="64" t="s">
        <v>135</v>
      </c>
      <c r="D27" s="150"/>
      <c r="E27" s="151"/>
      <c r="F27" s="152"/>
      <c r="G27" s="153"/>
    </row>
    <row r="28" spans="1:7" ht="15">
      <c r="A28" s="80" t="str">
        <f t="shared" si="0"/>
        <v>2.</v>
      </c>
      <c r="B28" s="60" t="s">
        <v>9</v>
      </c>
      <c r="C28" s="33" t="s">
        <v>136</v>
      </c>
      <c r="D28" s="150"/>
      <c r="E28" s="151"/>
      <c r="F28" s="152"/>
      <c r="G28" s="153"/>
    </row>
    <row r="29" spans="1:7" ht="15">
      <c r="A29" s="80" t="str">
        <f t="shared" si="0"/>
        <v>2.</v>
      </c>
      <c r="B29" s="60" t="s">
        <v>10</v>
      </c>
      <c r="C29" s="61" t="s">
        <v>85</v>
      </c>
      <c r="D29" s="150"/>
      <c r="E29" s="151"/>
      <c r="F29" s="152"/>
      <c r="G29" s="153"/>
    </row>
    <row r="30" spans="1:7" ht="89.25" customHeight="1">
      <c r="A30" s="80" t="str">
        <f t="shared" si="0"/>
        <v>2.</v>
      </c>
      <c r="B30" s="60" t="s">
        <v>19</v>
      </c>
      <c r="C30" s="8"/>
      <c r="D30" s="150"/>
      <c r="E30" s="151"/>
      <c r="F30" s="152"/>
      <c r="G30" s="153"/>
    </row>
    <row r="31" spans="1:7" ht="81">
      <c r="A31" s="65"/>
      <c r="B31" s="66"/>
      <c r="C31" s="13" t="s">
        <v>16</v>
      </c>
      <c r="D31" s="12" t="s">
        <v>27</v>
      </c>
      <c r="E31" s="12" t="s">
        <v>72</v>
      </c>
      <c r="F31" s="12" t="s">
        <v>68</v>
      </c>
      <c r="G31" s="12" t="s">
        <v>71</v>
      </c>
    </row>
    <row r="32" spans="1:7" ht="25.5">
      <c r="A32" s="80" t="str">
        <f t="shared" si="0"/>
        <v>2.</v>
      </c>
      <c r="B32" s="60" t="s">
        <v>20</v>
      </c>
      <c r="C32" s="7" t="s">
        <v>137</v>
      </c>
      <c r="D32" s="68">
        <v>36</v>
      </c>
      <c r="E32" s="67"/>
      <c r="F32" s="67"/>
      <c r="G32" s="69"/>
    </row>
    <row r="33" spans="1:7" ht="25.5">
      <c r="A33" s="80" t="str">
        <f t="shared" si="0"/>
        <v>2.</v>
      </c>
      <c r="B33" s="60" t="s">
        <v>21</v>
      </c>
      <c r="C33" s="7" t="s">
        <v>138</v>
      </c>
      <c r="D33" s="68">
        <v>3</v>
      </c>
      <c r="E33" s="67"/>
      <c r="F33" s="67"/>
      <c r="G33" s="69"/>
    </row>
    <row r="34" spans="1:7" ht="13.5">
      <c r="A34" s="57"/>
      <c r="B34" s="58"/>
      <c r="C34" s="70"/>
      <c r="D34" s="70"/>
      <c r="E34" s="70"/>
      <c r="F34" s="77" t="str">
        <f>CONCATENATE("KOPĒJA CENA ",A21,"",B21,"pozīcijai  bez PVN, EUR:")</f>
        <v>KOPĒJA CENA 2.1.pozīcijai  bez PVN, EUR:</v>
      </c>
      <c r="G34" s="71">
        <f>SUMPRODUCT(D32:D33,G32:G33)</f>
        <v>0</v>
      </c>
    </row>
    <row r="35" spans="1:7" ht="15">
      <c r="A35" s="72"/>
      <c r="B35" s="73"/>
      <c r="C35" s="74"/>
      <c r="D35" s="75"/>
      <c r="E35" s="75"/>
      <c r="F35" s="74"/>
      <c r="G35" s="76"/>
    </row>
    <row r="36" spans="4:7" ht="15">
      <c r="D36" s="28"/>
      <c r="E36" s="28"/>
      <c r="F36" s="28"/>
      <c r="G36" s="28"/>
    </row>
    <row r="37" spans="1:7" ht="15.75">
      <c r="A37" s="52" t="str">
        <f>A21</f>
        <v>2.</v>
      </c>
      <c r="B37" s="53" t="s">
        <v>102</v>
      </c>
      <c r="C37" s="54" t="s">
        <v>139</v>
      </c>
      <c r="D37" s="154" t="s">
        <v>26</v>
      </c>
      <c r="E37" s="155"/>
      <c r="F37" s="154" t="s">
        <v>13</v>
      </c>
      <c r="G37" s="155"/>
    </row>
    <row r="38" spans="1:7" ht="13.5">
      <c r="A38" s="55"/>
      <c r="B38" s="56"/>
      <c r="C38" s="20" t="s">
        <v>120</v>
      </c>
      <c r="D38" s="147">
        <v>24</v>
      </c>
      <c r="E38" s="148"/>
      <c r="F38" s="148"/>
      <c r="G38" s="149"/>
    </row>
    <row r="39" spans="1:7" ht="13.5">
      <c r="A39" s="55"/>
      <c r="B39" s="56"/>
      <c r="C39" s="20" t="s">
        <v>18</v>
      </c>
      <c r="D39" s="156"/>
      <c r="E39" s="157"/>
      <c r="F39" s="157"/>
      <c r="G39" s="158"/>
    </row>
    <row r="40" spans="1:7" ht="13.5">
      <c r="A40" s="57"/>
      <c r="B40" s="58"/>
      <c r="C40" s="14" t="str">
        <f>CONCATENATE("Kopējā cena par ",A37,"",B37,"pozīciju bez PVN, EUR:")</f>
        <v>Kopējā cena par 2.2.pozīciju bez PVN, EUR:</v>
      </c>
      <c r="D40" s="159">
        <f>D38*D39</f>
        <v>0</v>
      </c>
      <c r="E40" s="160"/>
      <c r="F40" s="160"/>
      <c r="G40" s="161"/>
    </row>
    <row r="41" spans="1:7" ht="13.5">
      <c r="A41" s="55"/>
      <c r="B41" s="56"/>
      <c r="C41" s="20" t="s">
        <v>14</v>
      </c>
      <c r="D41" s="147"/>
      <c r="E41" s="148"/>
      <c r="F41" s="148"/>
      <c r="G41" s="149"/>
    </row>
    <row r="42" spans="1:7" ht="13.5">
      <c r="A42" s="55"/>
      <c r="B42" s="56"/>
      <c r="C42" s="20" t="s">
        <v>15</v>
      </c>
      <c r="D42" s="147"/>
      <c r="E42" s="148"/>
      <c r="F42" s="148"/>
      <c r="G42" s="149"/>
    </row>
    <row r="43" spans="1:7" ht="13.5">
      <c r="A43" s="57"/>
      <c r="B43" s="58"/>
      <c r="C43" s="34" t="s">
        <v>6</v>
      </c>
      <c r="D43" s="35"/>
      <c r="E43" s="35"/>
      <c r="F43" s="35"/>
      <c r="G43" s="36"/>
    </row>
    <row r="44" spans="1:7" ht="12.75">
      <c r="A44" s="80" t="str">
        <f aca="true" t="shared" si="1" ref="A44:A49">$A$21</f>
        <v>2.</v>
      </c>
      <c r="B44" s="60" t="s">
        <v>104</v>
      </c>
      <c r="C44" s="61" t="s">
        <v>140</v>
      </c>
      <c r="D44" s="140"/>
      <c r="E44" s="141"/>
      <c r="F44" s="140"/>
      <c r="G44" s="141"/>
    </row>
    <row r="45" spans="1:7" ht="38.25">
      <c r="A45" s="80" t="str">
        <f t="shared" si="1"/>
        <v>2.</v>
      </c>
      <c r="B45" s="60" t="s">
        <v>106</v>
      </c>
      <c r="C45" s="64" t="s">
        <v>141</v>
      </c>
      <c r="D45" s="140"/>
      <c r="E45" s="141"/>
      <c r="F45" s="140"/>
      <c r="G45" s="141"/>
    </row>
    <row r="46" spans="1:7" ht="12.75">
      <c r="A46" s="80" t="str">
        <f t="shared" si="1"/>
        <v>2.</v>
      </c>
      <c r="B46" s="60" t="s">
        <v>107</v>
      </c>
      <c r="C46" s="26" t="s">
        <v>142</v>
      </c>
      <c r="D46" s="140"/>
      <c r="E46" s="141"/>
      <c r="F46" s="140"/>
      <c r="G46" s="141"/>
    </row>
    <row r="47" spans="1:7" ht="12.75">
      <c r="A47" s="80" t="str">
        <f t="shared" si="1"/>
        <v>2.</v>
      </c>
      <c r="B47" s="60" t="s">
        <v>109</v>
      </c>
      <c r="C47" s="78" t="s">
        <v>143</v>
      </c>
      <c r="D47" s="140"/>
      <c r="E47" s="141"/>
      <c r="F47" s="140"/>
      <c r="G47" s="141"/>
    </row>
    <row r="48" spans="1:7" ht="15">
      <c r="A48" s="80" t="str">
        <f t="shared" si="1"/>
        <v>2.</v>
      </c>
      <c r="B48" s="60" t="s">
        <v>111</v>
      </c>
      <c r="C48" s="61" t="s">
        <v>85</v>
      </c>
      <c r="D48" s="150"/>
      <c r="E48" s="151"/>
      <c r="F48" s="152"/>
      <c r="G48" s="153"/>
    </row>
    <row r="49" spans="1:7" ht="54.75" customHeight="1">
      <c r="A49" s="80" t="str">
        <f t="shared" si="1"/>
        <v>2.</v>
      </c>
      <c r="B49" s="60" t="s">
        <v>112</v>
      </c>
      <c r="C49" s="79"/>
      <c r="D49" s="150"/>
      <c r="E49" s="151"/>
      <c r="F49" s="152"/>
      <c r="G49" s="153"/>
    </row>
    <row r="50" spans="4:7" ht="15">
      <c r="D50" s="28"/>
      <c r="E50" s="28"/>
      <c r="F50" s="28"/>
      <c r="G50" s="28"/>
    </row>
    <row r="51" spans="1:7" ht="15.75">
      <c r="A51" s="52" t="str">
        <f>A21</f>
        <v>2.</v>
      </c>
      <c r="B51" s="53" t="s">
        <v>118</v>
      </c>
      <c r="C51" s="54" t="s">
        <v>144</v>
      </c>
      <c r="D51" s="154" t="s">
        <v>26</v>
      </c>
      <c r="E51" s="155"/>
      <c r="F51" s="154" t="s">
        <v>13</v>
      </c>
      <c r="G51" s="155"/>
    </row>
    <row r="52" spans="1:7" ht="13.5">
      <c r="A52" s="55"/>
      <c r="B52" s="56"/>
      <c r="C52" s="20" t="s">
        <v>120</v>
      </c>
      <c r="D52" s="147">
        <v>24</v>
      </c>
      <c r="E52" s="148"/>
      <c r="F52" s="148"/>
      <c r="G52" s="149"/>
    </row>
    <row r="53" spans="1:7" ht="13.5">
      <c r="A53" s="55"/>
      <c r="B53" s="56"/>
      <c r="C53" s="20" t="s">
        <v>18</v>
      </c>
      <c r="D53" s="156"/>
      <c r="E53" s="157"/>
      <c r="F53" s="157"/>
      <c r="G53" s="158"/>
    </row>
    <row r="54" spans="1:7" ht="13.5">
      <c r="A54" s="57"/>
      <c r="B54" s="58"/>
      <c r="C54" s="14" t="str">
        <f>CONCATENATE("Kopējā cena par ",A51,"",B51,"pozīciju bez PVN, EUR:")</f>
        <v>Kopējā cena par 2.3.pozīciju bez PVN, EUR:</v>
      </c>
      <c r="D54" s="159">
        <f>D52*D53</f>
        <v>0</v>
      </c>
      <c r="E54" s="160"/>
      <c r="F54" s="160"/>
      <c r="G54" s="161"/>
    </row>
    <row r="55" spans="1:7" ht="13.5">
      <c r="A55" s="55"/>
      <c r="B55" s="56"/>
      <c r="C55" s="20" t="s">
        <v>14</v>
      </c>
      <c r="D55" s="147"/>
      <c r="E55" s="148"/>
      <c r="F55" s="148"/>
      <c r="G55" s="149"/>
    </row>
    <row r="56" spans="1:7" ht="13.5">
      <c r="A56" s="55"/>
      <c r="B56" s="56"/>
      <c r="C56" s="20" t="s">
        <v>15</v>
      </c>
      <c r="D56" s="147"/>
      <c r="E56" s="148"/>
      <c r="F56" s="148"/>
      <c r="G56" s="149"/>
    </row>
    <row r="57" spans="1:7" ht="13.5">
      <c r="A57" s="57"/>
      <c r="B57" s="58"/>
      <c r="C57" s="34" t="s">
        <v>6</v>
      </c>
      <c r="D57" s="35"/>
      <c r="E57" s="35"/>
      <c r="F57" s="35"/>
      <c r="G57" s="36"/>
    </row>
    <row r="58" spans="1:7" ht="12.75">
      <c r="A58" s="80" t="str">
        <f aca="true" t="shared" si="2" ref="A58:A64">$A$21</f>
        <v>2.</v>
      </c>
      <c r="B58" s="60" t="s">
        <v>121</v>
      </c>
      <c r="C58" s="61" t="s">
        <v>64</v>
      </c>
      <c r="D58" s="140"/>
      <c r="E58" s="141"/>
      <c r="F58" s="140"/>
      <c r="G58" s="141"/>
    </row>
    <row r="59" spans="1:7" ht="12.75">
      <c r="A59" s="80" t="str">
        <f t="shared" si="2"/>
        <v>2.</v>
      </c>
      <c r="B59" s="60" t="s">
        <v>123</v>
      </c>
      <c r="C59" s="61" t="s">
        <v>145</v>
      </c>
      <c r="D59" s="140"/>
      <c r="E59" s="141"/>
      <c r="F59" s="140"/>
      <c r="G59" s="141"/>
    </row>
    <row r="60" spans="1:7" ht="25.5">
      <c r="A60" s="80" t="str">
        <f t="shared" si="2"/>
        <v>2.</v>
      </c>
      <c r="B60" s="60" t="s">
        <v>125</v>
      </c>
      <c r="C60" s="64" t="s">
        <v>146</v>
      </c>
      <c r="D60" s="140"/>
      <c r="E60" s="141"/>
      <c r="F60" s="140"/>
      <c r="G60" s="141"/>
    </row>
    <row r="61" spans="1:7" ht="12.75">
      <c r="A61" s="80" t="str">
        <f t="shared" si="2"/>
        <v>2.</v>
      </c>
      <c r="B61" s="60" t="s">
        <v>126</v>
      </c>
      <c r="C61" s="26" t="s">
        <v>147</v>
      </c>
      <c r="D61" s="140"/>
      <c r="E61" s="141"/>
      <c r="F61" s="140"/>
      <c r="G61" s="141"/>
    </row>
    <row r="62" spans="1:7" ht="25.5">
      <c r="A62" s="80" t="str">
        <f t="shared" si="2"/>
        <v>2.</v>
      </c>
      <c r="B62" s="60" t="s">
        <v>148</v>
      </c>
      <c r="C62" s="26" t="s">
        <v>149</v>
      </c>
      <c r="D62" s="140"/>
      <c r="E62" s="141"/>
      <c r="F62" s="140"/>
      <c r="G62" s="141"/>
    </row>
    <row r="63" spans="1:7" ht="15">
      <c r="A63" s="80" t="str">
        <f t="shared" si="2"/>
        <v>2.</v>
      </c>
      <c r="B63" s="60" t="s">
        <v>150</v>
      </c>
      <c r="C63" s="61" t="s">
        <v>85</v>
      </c>
      <c r="D63" s="150"/>
      <c r="E63" s="151"/>
      <c r="F63" s="152"/>
      <c r="G63" s="153"/>
    </row>
    <row r="64" spans="1:7" ht="52.5" customHeight="1">
      <c r="A64" s="80" t="str">
        <f t="shared" si="2"/>
        <v>2.</v>
      </c>
      <c r="B64" s="60" t="s">
        <v>151</v>
      </c>
      <c r="C64" s="79"/>
      <c r="D64" s="150"/>
      <c r="E64" s="151"/>
      <c r="F64" s="152"/>
      <c r="G64" s="153"/>
    </row>
    <row r="65" spans="1:7" ht="16.5" customHeight="1">
      <c r="A65" s="80"/>
      <c r="B65" s="60"/>
      <c r="C65" s="79"/>
      <c r="D65" s="62"/>
      <c r="E65" s="81"/>
      <c r="F65" s="82"/>
      <c r="G65" s="63"/>
    </row>
    <row r="66" spans="1:7" ht="25.5">
      <c r="A66" s="165" t="s">
        <v>0</v>
      </c>
      <c r="B66" s="166"/>
      <c r="C66" s="51" t="s">
        <v>12</v>
      </c>
      <c r="D66" s="167" t="s">
        <v>28</v>
      </c>
      <c r="E66" s="168"/>
      <c r="F66" s="169"/>
      <c r="G66" s="170"/>
    </row>
    <row r="67" spans="1:7" ht="15.75">
      <c r="A67" s="52" t="str">
        <f>A37</f>
        <v>2.</v>
      </c>
      <c r="B67" s="53" t="s">
        <v>170</v>
      </c>
      <c r="C67" s="54" t="s">
        <v>153</v>
      </c>
      <c r="D67" s="154" t="s">
        <v>26</v>
      </c>
      <c r="E67" s="155"/>
      <c r="F67" s="154" t="s">
        <v>13</v>
      </c>
      <c r="G67" s="155"/>
    </row>
    <row r="68" spans="1:7" ht="13.5">
      <c r="A68" s="55"/>
      <c r="B68" s="56"/>
      <c r="C68" s="20" t="s">
        <v>120</v>
      </c>
      <c r="D68" s="147">
        <v>2</v>
      </c>
      <c r="E68" s="148"/>
      <c r="F68" s="148"/>
      <c r="G68" s="149"/>
    </row>
    <row r="69" spans="1:7" ht="13.5">
      <c r="A69" s="55"/>
      <c r="B69" s="56"/>
      <c r="C69" s="20" t="s">
        <v>18</v>
      </c>
      <c r="D69" s="156"/>
      <c r="E69" s="157"/>
      <c r="F69" s="157"/>
      <c r="G69" s="158"/>
    </row>
    <row r="70" spans="1:7" ht="13.5">
      <c r="A70" s="57"/>
      <c r="B70" s="58"/>
      <c r="C70" s="14" t="str">
        <f>CONCATENATE("Kopējā cena par ",A67,"",B67,"pozīciju bez PVN, EUR:")</f>
        <v>Kopējā cena par 2.4.pozīciju bez PVN, EUR:</v>
      </c>
      <c r="D70" s="159">
        <f>D68*D69</f>
        <v>0</v>
      </c>
      <c r="E70" s="160"/>
      <c r="F70" s="160"/>
      <c r="G70" s="161"/>
    </row>
    <row r="71" spans="1:7" ht="13.5">
      <c r="A71" s="55"/>
      <c r="B71" s="56"/>
      <c r="C71" s="20" t="s">
        <v>14</v>
      </c>
      <c r="D71" s="147"/>
      <c r="E71" s="148"/>
      <c r="F71" s="148"/>
      <c r="G71" s="149"/>
    </row>
    <row r="72" spans="1:7" ht="13.5">
      <c r="A72" s="55"/>
      <c r="B72" s="56"/>
      <c r="C72" s="20" t="s">
        <v>15</v>
      </c>
      <c r="D72" s="147"/>
      <c r="E72" s="148"/>
      <c r="F72" s="148"/>
      <c r="G72" s="149"/>
    </row>
    <row r="73" spans="1:7" ht="13.5">
      <c r="A73" s="57"/>
      <c r="B73" s="58"/>
      <c r="C73" s="181" t="s">
        <v>6</v>
      </c>
      <c r="D73" s="182"/>
      <c r="E73" s="182"/>
      <c r="F73" s="182"/>
      <c r="G73" s="183"/>
    </row>
    <row r="74" spans="1:7" ht="25.5">
      <c r="A74" s="80" t="str">
        <f aca="true" t="shared" si="3" ref="A74:A81">$A$21</f>
        <v>2.</v>
      </c>
      <c r="B74" s="60" t="s">
        <v>172</v>
      </c>
      <c r="C74" s="61" t="s">
        <v>154</v>
      </c>
      <c r="D74" s="140"/>
      <c r="E74" s="141"/>
      <c r="F74" s="140"/>
      <c r="G74" s="141"/>
    </row>
    <row r="75" spans="1:7" ht="14.25" customHeight="1">
      <c r="A75" s="80" t="str">
        <f t="shared" si="3"/>
        <v>2.</v>
      </c>
      <c r="B75" s="60" t="s">
        <v>174</v>
      </c>
      <c r="C75" s="61" t="s">
        <v>64</v>
      </c>
      <c r="D75" s="140"/>
      <c r="E75" s="141"/>
      <c r="F75" s="140"/>
      <c r="G75" s="141"/>
    </row>
    <row r="76" spans="1:7" ht="12.75">
      <c r="A76" s="80" t="str">
        <f t="shared" si="3"/>
        <v>2.</v>
      </c>
      <c r="B76" s="60" t="s">
        <v>175</v>
      </c>
      <c r="C76" s="61" t="s">
        <v>155</v>
      </c>
      <c r="D76" s="140"/>
      <c r="E76" s="141"/>
      <c r="F76" s="140"/>
      <c r="G76" s="141"/>
    </row>
    <row r="77" spans="1:7" ht="12.75">
      <c r="A77" s="80" t="str">
        <f t="shared" si="3"/>
        <v>2.</v>
      </c>
      <c r="B77" s="60" t="s">
        <v>177</v>
      </c>
      <c r="C77" s="61" t="s">
        <v>156</v>
      </c>
      <c r="D77" s="140"/>
      <c r="E77" s="141"/>
      <c r="F77" s="140"/>
      <c r="G77" s="141"/>
    </row>
    <row r="78" spans="1:7" ht="12.75">
      <c r="A78" s="80" t="str">
        <f t="shared" si="3"/>
        <v>2.</v>
      </c>
      <c r="B78" s="60" t="s">
        <v>178</v>
      </c>
      <c r="C78" s="26" t="s">
        <v>157</v>
      </c>
      <c r="D78" s="140"/>
      <c r="E78" s="141"/>
      <c r="F78" s="140"/>
      <c r="G78" s="141"/>
    </row>
    <row r="79" spans="1:7" ht="25.5">
      <c r="A79" s="80" t="str">
        <f t="shared" si="3"/>
        <v>2.</v>
      </c>
      <c r="B79" s="60" t="s">
        <v>179</v>
      </c>
      <c r="C79" s="26" t="s">
        <v>158</v>
      </c>
      <c r="D79" s="140"/>
      <c r="E79" s="141"/>
      <c r="F79" s="140"/>
      <c r="G79" s="141"/>
    </row>
    <row r="80" spans="1:7" ht="25.5">
      <c r="A80" s="80" t="str">
        <f t="shared" si="3"/>
        <v>2.</v>
      </c>
      <c r="B80" s="60" t="s">
        <v>181</v>
      </c>
      <c r="C80" s="26" t="s">
        <v>159</v>
      </c>
      <c r="D80" s="140"/>
      <c r="E80" s="141"/>
      <c r="F80" s="140"/>
      <c r="G80" s="141"/>
    </row>
    <row r="81" spans="1:7" ht="15">
      <c r="A81" s="80" t="str">
        <f t="shared" si="3"/>
        <v>2.</v>
      </c>
      <c r="B81" s="60" t="s">
        <v>183</v>
      </c>
      <c r="C81" s="61" t="s">
        <v>85</v>
      </c>
      <c r="D81" s="150"/>
      <c r="E81" s="151"/>
      <c r="F81" s="152"/>
      <c r="G81" s="153"/>
    </row>
    <row r="82" spans="1:7" ht="60.75" customHeight="1">
      <c r="A82" s="80"/>
      <c r="B82" s="60"/>
      <c r="C82" s="79"/>
      <c r="D82" s="150"/>
      <c r="E82" s="151"/>
      <c r="F82" s="152"/>
      <c r="G82" s="153"/>
    </row>
    <row r="83" spans="4:7" ht="15">
      <c r="D83" s="28"/>
      <c r="E83" s="28"/>
      <c r="F83" s="28"/>
      <c r="G83" s="28"/>
    </row>
    <row r="84" spans="1:7" ht="15.75">
      <c r="A84" s="52" t="str">
        <f>A21</f>
        <v>2.</v>
      </c>
      <c r="B84" s="53" t="s">
        <v>184</v>
      </c>
      <c r="C84" s="54" t="s">
        <v>160</v>
      </c>
      <c r="D84" s="154" t="s">
        <v>26</v>
      </c>
      <c r="E84" s="155"/>
      <c r="F84" s="154" t="s">
        <v>13</v>
      </c>
      <c r="G84" s="155"/>
    </row>
    <row r="85" spans="1:7" ht="13.5">
      <c r="A85" s="55"/>
      <c r="B85" s="56"/>
      <c r="C85" s="20" t="s">
        <v>120</v>
      </c>
      <c r="D85" s="147">
        <v>2</v>
      </c>
      <c r="E85" s="148"/>
      <c r="F85" s="148"/>
      <c r="G85" s="149"/>
    </row>
    <row r="86" spans="1:7" ht="13.5">
      <c r="A86" s="55"/>
      <c r="B86" s="56"/>
      <c r="C86" s="20" t="s">
        <v>18</v>
      </c>
      <c r="D86" s="156"/>
      <c r="E86" s="157"/>
      <c r="F86" s="157"/>
      <c r="G86" s="158"/>
    </row>
    <row r="87" spans="1:7" ht="13.5">
      <c r="A87" s="57"/>
      <c r="B87" s="58"/>
      <c r="C87" s="14" t="str">
        <f>CONCATENATE("Kopējā cena par ",A84,"",B84,"pozīciju bez PVN, EUR:")</f>
        <v>Kopējā cena par 2.5.pozīciju bez PVN, EUR:</v>
      </c>
      <c r="D87" s="159">
        <f>D85*D86</f>
        <v>0</v>
      </c>
      <c r="E87" s="160"/>
      <c r="F87" s="160"/>
      <c r="G87" s="161"/>
    </row>
    <row r="88" spans="1:7" ht="13.5">
      <c r="A88" s="55"/>
      <c r="B88" s="56"/>
      <c r="C88" s="20" t="s">
        <v>14</v>
      </c>
      <c r="D88" s="147"/>
      <c r="E88" s="148"/>
      <c r="F88" s="148"/>
      <c r="G88" s="149"/>
    </row>
    <row r="89" spans="1:7" ht="13.5">
      <c r="A89" s="55"/>
      <c r="B89" s="56"/>
      <c r="C89" s="20" t="s">
        <v>15</v>
      </c>
      <c r="D89" s="147"/>
      <c r="E89" s="148"/>
      <c r="F89" s="148"/>
      <c r="G89" s="149"/>
    </row>
    <row r="90" spans="1:7" ht="13.5">
      <c r="A90" s="57"/>
      <c r="B90" s="58"/>
      <c r="C90" s="181" t="s">
        <v>6</v>
      </c>
      <c r="D90" s="182"/>
      <c r="E90" s="182"/>
      <c r="F90" s="182"/>
      <c r="G90" s="183"/>
    </row>
    <row r="91" spans="1:7" ht="25.5">
      <c r="A91" s="80" t="str">
        <f aca="true" t="shared" si="4" ref="A91:A98">$A$21</f>
        <v>2.</v>
      </c>
      <c r="B91" s="60" t="s">
        <v>11</v>
      </c>
      <c r="C91" s="61" t="s">
        <v>161</v>
      </c>
      <c r="D91" s="140"/>
      <c r="E91" s="141"/>
      <c r="F91" s="140"/>
      <c r="G91" s="141"/>
    </row>
    <row r="92" spans="1:7" ht="12.75">
      <c r="A92" s="80" t="str">
        <f t="shared" si="4"/>
        <v>2.</v>
      </c>
      <c r="B92" s="60" t="s">
        <v>23</v>
      </c>
      <c r="C92" s="61" t="s">
        <v>64</v>
      </c>
      <c r="D92" s="140"/>
      <c r="E92" s="141"/>
      <c r="F92" s="140"/>
      <c r="G92" s="141"/>
    </row>
    <row r="93" spans="1:7" ht="12.75">
      <c r="A93" s="80" t="str">
        <f t="shared" si="4"/>
        <v>2.</v>
      </c>
      <c r="B93" s="60" t="s">
        <v>24</v>
      </c>
      <c r="C93" s="61" t="s">
        <v>162</v>
      </c>
      <c r="D93" s="140"/>
      <c r="E93" s="141"/>
      <c r="F93" s="140"/>
      <c r="G93" s="141"/>
    </row>
    <row r="94" spans="1:7" ht="12.75">
      <c r="A94" s="80" t="str">
        <f t="shared" si="4"/>
        <v>2.</v>
      </c>
      <c r="B94" s="60" t="s">
        <v>73</v>
      </c>
      <c r="C94" s="61" t="s">
        <v>156</v>
      </c>
      <c r="D94" s="140"/>
      <c r="E94" s="141"/>
      <c r="F94" s="140"/>
      <c r="G94" s="141"/>
    </row>
    <row r="95" spans="1:7" ht="12.75">
      <c r="A95" s="80" t="str">
        <f t="shared" si="4"/>
        <v>2.</v>
      </c>
      <c r="B95" s="60" t="s">
        <v>61</v>
      </c>
      <c r="C95" s="26" t="s">
        <v>163</v>
      </c>
      <c r="D95" s="140"/>
      <c r="E95" s="141"/>
      <c r="F95" s="140"/>
      <c r="G95" s="141"/>
    </row>
    <row r="96" spans="1:7" ht="25.5">
      <c r="A96" s="80" t="str">
        <f t="shared" si="4"/>
        <v>2.</v>
      </c>
      <c r="B96" s="60" t="s">
        <v>205</v>
      </c>
      <c r="C96" s="26" t="s">
        <v>158</v>
      </c>
      <c r="D96" s="140"/>
      <c r="E96" s="141"/>
      <c r="F96" s="140"/>
      <c r="G96" s="141"/>
    </row>
    <row r="97" spans="1:7" ht="12.75">
      <c r="A97" s="80" t="str">
        <f t="shared" si="4"/>
        <v>2.</v>
      </c>
      <c r="B97" s="60" t="s">
        <v>206</v>
      </c>
      <c r="C97" s="26" t="s">
        <v>164</v>
      </c>
      <c r="D97" s="140"/>
      <c r="E97" s="141"/>
      <c r="F97" s="140"/>
      <c r="G97" s="141"/>
    </row>
    <row r="98" spans="1:7" ht="15">
      <c r="A98" s="80" t="str">
        <f t="shared" si="4"/>
        <v>2.</v>
      </c>
      <c r="B98" s="60" t="s">
        <v>207</v>
      </c>
      <c r="C98" s="61" t="s">
        <v>85</v>
      </c>
      <c r="D98" s="150"/>
      <c r="E98" s="151"/>
      <c r="F98" s="152"/>
      <c r="G98" s="153"/>
    </row>
    <row r="99" spans="1:7" ht="101.25" customHeight="1">
      <c r="A99" s="59"/>
      <c r="B99" s="60"/>
      <c r="C99" s="79"/>
      <c r="D99" s="150"/>
      <c r="E99" s="151"/>
      <c r="F99" s="152"/>
      <c r="G99" s="153"/>
    </row>
    <row r="100" spans="4:7" ht="15">
      <c r="D100" s="28"/>
      <c r="E100" s="28"/>
      <c r="F100" s="28"/>
      <c r="G100" s="28"/>
    </row>
    <row r="101" spans="1:7" ht="15.75">
      <c r="A101" s="52" t="str">
        <f>A21</f>
        <v>2.</v>
      </c>
      <c r="B101" s="53" t="s">
        <v>187</v>
      </c>
      <c r="C101" s="54" t="s">
        <v>165</v>
      </c>
      <c r="D101" s="154" t="s">
        <v>26</v>
      </c>
      <c r="E101" s="155"/>
      <c r="F101" s="154" t="s">
        <v>13</v>
      </c>
      <c r="G101" s="155"/>
    </row>
    <row r="102" spans="1:7" ht="13.5">
      <c r="A102" s="55"/>
      <c r="B102" s="56"/>
      <c r="C102" s="20" t="s">
        <v>29</v>
      </c>
      <c r="D102" s="147">
        <v>1</v>
      </c>
      <c r="E102" s="148"/>
      <c r="F102" s="148"/>
      <c r="G102" s="149"/>
    </row>
    <row r="103" spans="1:7" ht="13.5">
      <c r="A103" s="55"/>
      <c r="B103" s="56"/>
      <c r="C103" s="20" t="s">
        <v>18</v>
      </c>
      <c r="D103" s="156"/>
      <c r="E103" s="157"/>
      <c r="F103" s="157"/>
      <c r="G103" s="158"/>
    </row>
    <row r="104" spans="1:7" ht="13.5">
      <c r="A104" s="57"/>
      <c r="B104" s="58"/>
      <c r="C104" s="14" t="str">
        <f>CONCATENATE("Kopējā cena par ",A101,"",B101,"pozīciju bez PVN, EUR:")</f>
        <v>Kopējā cena par 2.6.pozīciju bez PVN, EUR:</v>
      </c>
      <c r="D104" s="159">
        <f>D102*D103</f>
        <v>0</v>
      </c>
      <c r="E104" s="160"/>
      <c r="F104" s="160"/>
      <c r="G104" s="161"/>
    </row>
    <row r="105" spans="1:7" ht="13.5">
      <c r="A105" s="55"/>
      <c r="B105" s="56"/>
      <c r="C105" s="20" t="s">
        <v>14</v>
      </c>
      <c r="D105" s="147"/>
      <c r="E105" s="148"/>
      <c r="F105" s="148"/>
      <c r="G105" s="149"/>
    </row>
    <row r="106" spans="1:7" ht="13.5">
      <c r="A106" s="55"/>
      <c r="B106" s="56"/>
      <c r="C106" s="20" t="s">
        <v>15</v>
      </c>
      <c r="D106" s="147"/>
      <c r="E106" s="148"/>
      <c r="F106" s="148"/>
      <c r="G106" s="149"/>
    </row>
    <row r="107" spans="1:7" ht="13.5">
      <c r="A107" s="57"/>
      <c r="B107" s="58"/>
      <c r="C107" s="181" t="s">
        <v>6</v>
      </c>
      <c r="D107" s="182"/>
      <c r="E107" s="182"/>
      <c r="F107" s="182"/>
      <c r="G107" s="183"/>
    </row>
    <row r="108" spans="1:7" ht="25.5">
      <c r="A108" s="80" t="str">
        <f>$A$21</f>
        <v>2.</v>
      </c>
      <c r="B108" s="60" t="s">
        <v>46</v>
      </c>
      <c r="C108" s="61" t="s">
        <v>166</v>
      </c>
      <c r="D108" s="140"/>
      <c r="E108" s="141"/>
      <c r="F108" s="140"/>
      <c r="G108" s="141"/>
    </row>
    <row r="109" spans="1:7" ht="25.5">
      <c r="A109" s="80" t="str">
        <f>$A$21</f>
        <v>2.</v>
      </c>
      <c r="B109" s="60" t="s">
        <v>47</v>
      </c>
      <c r="C109" s="61" t="s">
        <v>167</v>
      </c>
      <c r="D109" s="140"/>
      <c r="E109" s="141"/>
      <c r="F109" s="140"/>
      <c r="G109" s="141"/>
    </row>
    <row r="110" spans="1:7" ht="25.5">
      <c r="A110" s="80" t="str">
        <f>$A$21</f>
        <v>2.</v>
      </c>
      <c r="B110" s="60" t="s">
        <v>49</v>
      </c>
      <c r="C110" s="64" t="s">
        <v>168</v>
      </c>
      <c r="D110" s="140"/>
      <c r="E110" s="141"/>
      <c r="F110" s="140"/>
      <c r="G110" s="141"/>
    </row>
    <row r="111" spans="1:7" ht="25.5">
      <c r="A111" s="80" t="str">
        <f>$A$21</f>
        <v>2.</v>
      </c>
      <c r="B111" s="60" t="s">
        <v>50</v>
      </c>
      <c r="C111" s="26" t="s">
        <v>169</v>
      </c>
      <c r="D111" s="140"/>
      <c r="E111" s="141"/>
      <c r="F111" s="140"/>
      <c r="G111" s="141"/>
    </row>
    <row r="112" spans="1:7" ht="15">
      <c r="A112" s="80" t="str">
        <f>$A$21</f>
        <v>2.</v>
      </c>
      <c r="B112" s="60" t="s">
        <v>51</v>
      </c>
      <c r="C112" s="61" t="s">
        <v>85</v>
      </c>
      <c r="D112" s="150"/>
      <c r="E112" s="151"/>
      <c r="F112" s="152"/>
      <c r="G112" s="153"/>
    </row>
    <row r="113" spans="1:7" ht="91.5" customHeight="1">
      <c r="A113" s="59"/>
      <c r="B113" s="60"/>
      <c r="C113" s="79"/>
      <c r="D113" s="150"/>
      <c r="E113" s="151"/>
      <c r="F113" s="152"/>
      <c r="G113" s="153"/>
    </row>
    <row r="115" spans="1:7" ht="15.75">
      <c r="A115" s="52" t="s">
        <v>152</v>
      </c>
      <c r="B115" s="53" t="s">
        <v>194</v>
      </c>
      <c r="C115" s="54" t="s">
        <v>171</v>
      </c>
      <c r="D115" s="154" t="s">
        <v>26</v>
      </c>
      <c r="E115" s="155"/>
      <c r="F115" s="154" t="s">
        <v>13</v>
      </c>
      <c r="G115" s="155"/>
    </row>
    <row r="116" spans="1:7" ht="13.5">
      <c r="A116" s="55"/>
      <c r="B116" s="56"/>
      <c r="C116" s="20" t="s">
        <v>120</v>
      </c>
      <c r="D116" s="147">
        <v>1</v>
      </c>
      <c r="E116" s="148"/>
      <c r="F116" s="148"/>
      <c r="G116" s="149"/>
    </row>
    <row r="117" spans="1:7" ht="13.5">
      <c r="A117" s="55"/>
      <c r="B117" s="56"/>
      <c r="C117" s="20" t="s">
        <v>18</v>
      </c>
      <c r="D117" s="156"/>
      <c r="E117" s="157"/>
      <c r="F117" s="157"/>
      <c r="G117" s="158"/>
    </row>
    <row r="118" spans="1:7" ht="13.5">
      <c r="A118" s="57"/>
      <c r="B118" s="58"/>
      <c r="C118" s="14" t="str">
        <f>CONCATENATE("Kopējā cena par ",A115,"",B115,"pozīciju bez PVN, EUR:")</f>
        <v>Kopējā cena par 12.7.pozīciju bez PVN, EUR:</v>
      </c>
      <c r="D118" s="159">
        <f>D116*D117</f>
        <v>0</v>
      </c>
      <c r="E118" s="160"/>
      <c r="F118" s="160"/>
      <c r="G118" s="161"/>
    </row>
    <row r="119" spans="1:7" ht="13.5">
      <c r="A119" s="55"/>
      <c r="B119" s="56"/>
      <c r="C119" s="20" t="s">
        <v>14</v>
      </c>
      <c r="D119" s="147"/>
      <c r="E119" s="148"/>
      <c r="F119" s="148"/>
      <c r="G119" s="149"/>
    </row>
    <row r="120" spans="1:7" ht="13.5">
      <c r="A120" s="55"/>
      <c r="B120" s="56"/>
      <c r="C120" s="20" t="s">
        <v>15</v>
      </c>
      <c r="D120" s="147"/>
      <c r="E120" s="148"/>
      <c r="F120" s="148"/>
      <c r="G120" s="149"/>
    </row>
    <row r="121" spans="1:7" ht="13.5">
      <c r="A121" s="57"/>
      <c r="B121" s="58"/>
      <c r="C121" s="181" t="s">
        <v>6</v>
      </c>
      <c r="D121" s="182"/>
      <c r="E121" s="182"/>
      <c r="F121" s="182"/>
      <c r="G121" s="183"/>
    </row>
    <row r="122" spans="1:7" ht="25.5">
      <c r="A122" s="80" t="str">
        <f aca="true" t="shared" si="5" ref="A122:A129">$A$21</f>
        <v>2.</v>
      </c>
      <c r="B122" s="60" t="s">
        <v>59</v>
      </c>
      <c r="C122" s="61" t="s">
        <v>173</v>
      </c>
      <c r="D122" s="140"/>
      <c r="E122" s="141"/>
      <c r="F122" s="140"/>
      <c r="G122" s="141"/>
    </row>
    <row r="123" spans="1:7" ht="12.75">
      <c r="A123" s="80" t="str">
        <f t="shared" si="5"/>
        <v>2.</v>
      </c>
      <c r="B123" s="60" t="s">
        <v>60</v>
      </c>
      <c r="C123" s="61" t="s">
        <v>64</v>
      </c>
      <c r="D123" s="140"/>
      <c r="E123" s="141"/>
      <c r="F123" s="140"/>
      <c r="G123" s="141"/>
    </row>
    <row r="124" spans="1:7" ht="12.75">
      <c r="A124" s="80" t="str">
        <f t="shared" si="5"/>
        <v>2.</v>
      </c>
      <c r="B124" s="60" t="s">
        <v>198</v>
      </c>
      <c r="C124" s="61" t="s">
        <v>176</v>
      </c>
      <c r="D124" s="140"/>
      <c r="E124" s="141"/>
      <c r="F124" s="140"/>
      <c r="G124" s="141"/>
    </row>
    <row r="125" spans="1:7" ht="12.75">
      <c r="A125" s="80" t="str">
        <f t="shared" si="5"/>
        <v>2.</v>
      </c>
      <c r="B125" s="60" t="s">
        <v>199</v>
      </c>
      <c r="C125" s="61" t="s">
        <v>156</v>
      </c>
      <c r="D125" s="140"/>
      <c r="E125" s="141"/>
      <c r="F125" s="140"/>
      <c r="G125" s="141"/>
    </row>
    <row r="126" spans="1:7" ht="12.75">
      <c r="A126" s="80" t="str">
        <f t="shared" si="5"/>
        <v>2.</v>
      </c>
      <c r="B126" s="60" t="s">
        <v>201</v>
      </c>
      <c r="C126" s="26" t="s">
        <v>157</v>
      </c>
      <c r="D126" s="140"/>
      <c r="E126" s="141"/>
      <c r="F126" s="140"/>
      <c r="G126" s="141"/>
    </row>
    <row r="127" spans="1:7" ht="25.5">
      <c r="A127" s="80" t="str">
        <f t="shared" si="5"/>
        <v>2.</v>
      </c>
      <c r="B127" s="60" t="s">
        <v>208</v>
      </c>
      <c r="C127" s="26" t="s">
        <v>180</v>
      </c>
      <c r="D127" s="140"/>
      <c r="E127" s="141"/>
      <c r="F127" s="140"/>
      <c r="G127" s="141"/>
    </row>
    <row r="128" spans="1:7" ht="12.75">
      <c r="A128" s="80" t="str">
        <f t="shared" si="5"/>
        <v>2.</v>
      </c>
      <c r="B128" s="60" t="s">
        <v>209</v>
      </c>
      <c r="C128" s="26" t="s">
        <v>182</v>
      </c>
      <c r="D128" s="140"/>
      <c r="E128" s="141"/>
      <c r="F128" s="140"/>
      <c r="G128" s="141"/>
    </row>
    <row r="129" spans="1:7" ht="12.75">
      <c r="A129" s="80" t="str">
        <f t="shared" si="5"/>
        <v>2.</v>
      </c>
      <c r="B129" s="60" t="s">
        <v>210</v>
      </c>
      <c r="C129" s="61" t="s">
        <v>85</v>
      </c>
      <c r="D129" s="140"/>
      <c r="E129" s="141"/>
      <c r="F129" s="140"/>
      <c r="G129" s="141"/>
    </row>
    <row r="130" spans="1:7" ht="66" customHeight="1">
      <c r="A130" s="59"/>
      <c r="B130" s="60"/>
      <c r="C130" s="79"/>
      <c r="D130" s="140"/>
      <c r="E130" s="141"/>
      <c r="F130" s="140"/>
      <c r="G130" s="141"/>
    </row>
    <row r="131" spans="4:7" ht="15">
      <c r="D131" s="28"/>
      <c r="E131" s="28"/>
      <c r="F131" s="28"/>
      <c r="G131" s="28"/>
    </row>
    <row r="132" spans="1:7" ht="15.75">
      <c r="A132" s="52" t="str">
        <f>A21</f>
        <v>2.</v>
      </c>
      <c r="B132" s="53" t="s">
        <v>202</v>
      </c>
      <c r="C132" s="54" t="s">
        <v>185</v>
      </c>
      <c r="D132" s="154" t="s">
        <v>26</v>
      </c>
      <c r="E132" s="155"/>
      <c r="F132" s="154" t="s">
        <v>13</v>
      </c>
      <c r="G132" s="155"/>
    </row>
    <row r="133" spans="1:7" ht="13.5">
      <c r="A133" s="55"/>
      <c r="B133" s="56"/>
      <c r="C133" s="20" t="s">
        <v>29</v>
      </c>
      <c r="D133" s="147">
        <v>1</v>
      </c>
      <c r="E133" s="148"/>
      <c r="F133" s="148"/>
      <c r="G133" s="149"/>
    </row>
    <row r="134" spans="1:7" ht="13.5">
      <c r="A134" s="55"/>
      <c r="B134" s="56"/>
      <c r="C134" s="20" t="s">
        <v>18</v>
      </c>
      <c r="D134" s="156"/>
      <c r="E134" s="157"/>
      <c r="F134" s="157"/>
      <c r="G134" s="158"/>
    </row>
    <row r="135" spans="1:7" ht="13.5">
      <c r="A135" s="57"/>
      <c r="B135" s="58"/>
      <c r="C135" s="14" t="str">
        <f>CONCATENATE("Kopējā cena par ",A132,"",B132,"pozīciju bez PVN, EUR:")</f>
        <v>Kopējā cena par 2.8.pozīciju bez PVN, EUR:</v>
      </c>
      <c r="D135" s="159">
        <f>D133*D134</f>
        <v>0</v>
      </c>
      <c r="E135" s="160"/>
      <c r="F135" s="160"/>
      <c r="G135" s="161"/>
    </row>
    <row r="136" spans="1:7" ht="13.5">
      <c r="A136" s="55"/>
      <c r="B136" s="56"/>
      <c r="C136" s="20" t="s">
        <v>14</v>
      </c>
      <c r="D136" s="147"/>
      <c r="E136" s="148"/>
      <c r="F136" s="148"/>
      <c r="G136" s="149"/>
    </row>
    <row r="137" spans="1:7" ht="13.5">
      <c r="A137" s="55"/>
      <c r="B137" s="56"/>
      <c r="C137" s="20" t="s">
        <v>15</v>
      </c>
      <c r="D137" s="147"/>
      <c r="E137" s="148"/>
      <c r="F137" s="148"/>
      <c r="G137" s="149"/>
    </row>
    <row r="138" spans="1:7" ht="13.5">
      <c r="A138" s="57"/>
      <c r="B138" s="58"/>
      <c r="C138" s="181" t="s">
        <v>6</v>
      </c>
      <c r="D138" s="182"/>
      <c r="E138" s="182"/>
      <c r="F138" s="182"/>
      <c r="G138" s="183"/>
    </row>
    <row r="139" spans="1:7" ht="25.5">
      <c r="A139" s="80" t="str">
        <f>$A$21</f>
        <v>2.</v>
      </c>
      <c r="B139" s="60" t="s">
        <v>74</v>
      </c>
      <c r="C139" s="61" t="s">
        <v>166</v>
      </c>
      <c r="D139" s="140"/>
      <c r="E139" s="141"/>
      <c r="F139" s="140"/>
      <c r="G139" s="141"/>
    </row>
    <row r="140" spans="1:7" ht="25.5">
      <c r="A140" s="80" t="str">
        <f>$A$21</f>
        <v>2.</v>
      </c>
      <c r="B140" s="60" t="s">
        <v>75</v>
      </c>
      <c r="C140" s="61" t="s">
        <v>167</v>
      </c>
      <c r="D140" s="21"/>
      <c r="E140" s="22"/>
      <c r="F140" s="21"/>
      <c r="G140" s="22"/>
    </row>
    <row r="141" spans="1:7" ht="25.5">
      <c r="A141" s="80" t="str">
        <f>$A$21</f>
        <v>2.</v>
      </c>
      <c r="B141" s="60" t="s">
        <v>76</v>
      </c>
      <c r="C141" s="64" t="s">
        <v>168</v>
      </c>
      <c r="D141" s="140"/>
      <c r="E141" s="141"/>
      <c r="F141" s="140"/>
      <c r="G141" s="141"/>
    </row>
    <row r="142" spans="1:7" ht="25.5">
      <c r="A142" s="80" t="str">
        <f>$A$21</f>
        <v>2.</v>
      </c>
      <c r="B142" s="60" t="s">
        <v>77</v>
      </c>
      <c r="C142" s="26" t="s">
        <v>186</v>
      </c>
      <c r="D142" s="140"/>
      <c r="E142" s="141"/>
      <c r="F142" s="140"/>
      <c r="G142" s="141"/>
    </row>
    <row r="143" spans="1:7" ht="15">
      <c r="A143" s="80" t="str">
        <f>$A$21</f>
        <v>2.</v>
      </c>
      <c r="B143" s="60" t="s">
        <v>211</v>
      </c>
      <c r="C143" s="61" t="s">
        <v>85</v>
      </c>
      <c r="D143" s="150"/>
      <c r="E143" s="151"/>
      <c r="F143" s="152"/>
      <c r="G143" s="153"/>
    </row>
    <row r="144" spans="1:7" ht="66" customHeight="1">
      <c r="A144" s="59"/>
      <c r="B144" s="60"/>
      <c r="C144" s="79"/>
      <c r="D144" s="150"/>
      <c r="E144" s="151"/>
      <c r="F144" s="152"/>
      <c r="G144" s="153"/>
    </row>
    <row r="146" spans="1:7" ht="15.75">
      <c r="A146" s="52" t="str">
        <f>A21</f>
        <v>2.</v>
      </c>
      <c r="B146" s="53" t="s">
        <v>203</v>
      </c>
      <c r="C146" s="54" t="s">
        <v>188</v>
      </c>
      <c r="D146" s="154" t="s">
        <v>26</v>
      </c>
      <c r="E146" s="155"/>
      <c r="F146" s="154" t="s">
        <v>13</v>
      </c>
      <c r="G146" s="155"/>
    </row>
    <row r="147" spans="1:7" ht="13.5">
      <c r="A147" s="55"/>
      <c r="B147" s="56"/>
      <c r="C147" s="20" t="s">
        <v>29</v>
      </c>
      <c r="D147" s="147">
        <v>1</v>
      </c>
      <c r="E147" s="148"/>
      <c r="F147" s="148"/>
      <c r="G147" s="149"/>
    </row>
    <row r="148" spans="1:7" ht="13.5">
      <c r="A148" s="55"/>
      <c r="B148" s="56"/>
      <c r="C148" s="20" t="s">
        <v>18</v>
      </c>
      <c r="D148" s="156"/>
      <c r="E148" s="157"/>
      <c r="F148" s="157"/>
      <c r="G148" s="158"/>
    </row>
    <row r="149" spans="1:7" ht="13.5">
      <c r="A149" s="57"/>
      <c r="B149" s="58"/>
      <c r="C149" s="14" t="str">
        <f>CONCATENATE("Kopējā cena par ",A146,"",B146,"pozīciju bez PVN, EUR:")</f>
        <v>Kopējā cena par 2.9.pozīciju bez PVN, EUR:</v>
      </c>
      <c r="D149" s="159">
        <f>D147*D148</f>
        <v>0</v>
      </c>
      <c r="E149" s="160"/>
      <c r="F149" s="160"/>
      <c r="G149" s="161"/>
    </row>
    <row r="150" spans="1:7" ht="13.5">
      <c r="A150" s="55"/>
      <c r="B150" s="56"/>
      <c r="C150" s="20" t="s">
        <v>14</v>
      </c>
      <c r="D150" s="147"/>
      <c r="E150" s="148"/>
      <c r="F150" s="148"/>
      <c r="G150" s="149"/>
    </row>
    <row r="151" spans="1:7" ht="13.5">
      <c r="A151" s="55"/>
      <c r="B151" s="56"/>
      <c r="C151" s="20" t="s">
        <v>15</v>
      </c>
      <c r="D151" s="147"/>
      <c r="E151" s="148"/>
      <c r="F151" s="148"/>
      <c r="G151" s="149"/>
    </row>
    <row r="152" spans="1:7" ht="13.5">
      <c r="A152" s="57"/>
      <c r="B152" s="58"/>
      <c r="C152" s="181" t="s">
        <v>6</v>
      </c>
      <c r="D152" s="182"/>
      <c r="E152" s="182"/>
      <c r="F152" s="182"/>
      <c r="G152" s="183"/>
    </row>
    <row r="153" spans="1:7" ht="38.25">
      <c r="A153" s="80" t="str">
        <f aca="true" t="shared" si="6" ref="A153:A159">$A$21</f>
        <v>2.</v>
      </c>
      <c r="B153" s="60" t="s">
        <v>78</v>
      </c>
      <c r="C153" s="61" t="s">
        <v>189</v>
      </c>
      <c r="D153" s="140"/>
      <c r="E153" s="141"/>
      <c r="F153" s="140"/>
      <c r="G153" s="141"/>
    </row>
    <row r="154" spans="1:7" ht="12.75">
      <c r="A154" s="80" t="str">
        <f t="shared" si="6"/>
        <v>2.</v>
      </c>
      <c r="B154" s="60" t="s">
        <v>212</v>
      </c>
      <c r="C154" s="61" t="s">
        <v>64</v>
      </c>
      <c r="D154" s="140"/>
      <c r="E154" s="141"/>
      <c r="F154" s="140"/>
      <c r="G154" s="141"/>
    </row>
    <row r="155" spans="1:7" ht="12.75">
      <c r="A155" s="80" t="str">
        <f t="shared" si="6"/>
        <v>2.</v>
      </c>
      <c r="B155" s="60" t="s">
        <v>213</v>
      </c>
      <c r="C155" s="61" t="s">
        <v>190</v>
      </c>
      <c r="D155" s="140"/>
      <c r="E155" s="141"/>
      <c r="F155" s="140"/>
      <c r="G155" s="141"/>
    </row>
    <row r="156" spans="1:7" ht="12.75">
      <c r="A156" s="80" t="str">
        <f t="shared" si="6"/>
        <v>2.</v>
      </c>
      <c r="B156" s="60" t="s">
        <v>214</v>
      </c>
      <c r="C156" s="61" t="s">
        <v>191</v>
      </c>
      <c r="D156" s="140"/>
      <c r="E156" s="141"/>
      <c r="F156" s="140"/>
      <c r="G156" s="141"/>
    </row>
    <row r="157" spans="1:7" ht="25.5">
      <c r="A157" s="80" t="str">
        <f t="shared" si="6"/>
        <v>2.</v>
      </c>
      <c r="B157" s="60" t="s">
        <v>215</v>
      </c>
      <c r="C157" s="26" t="s">
        <v>192</v>
      </c>
      <c r="D157" s="140"/>
      <c r="E157" s="141"/>
      <c r="F157" s="140"/>
      <c r="G157" s="141"/>
    </row>
    <row r="158" spans="1:7" ht="12.75">
      <c r="A158" s="80" t="str">
        <f t="shared" si="6"/>
        <v>2.</v>
      </c>
      <c r="B158" s="60" t="s">
        <v>216</v>
      </c>
      <c r="C158" s="26" t="s">
        <v>193</v>
      </c>
      <c r="D158" s="140"/>
      <c r="E158" s="141"/>
      <c r="F158" s="140"/>
      <c r="G158" s="141"/>
    </row>
    <row r="159" spans="1:7" ht="12.75">
      <c r="A159" s="80" t="str">
        <f t="shared" si="6"/>
        <v>2.</v>
      </c>
      <c r="B159" s="60" t="s">
        <v>217</v>
      </c>
      <c r="C159" s="61" t="s">
        <v>85</v>
      </c>
      <c r="D159" s="140"/>
      <c r="E159" s="141"/>
      <c r="F159" s="140"/>
      <c r="G159" s="141"/>
    </row>
    <row r="160" spans="1:7" ht="77.25" customHeight="1">
      <c r="A160" s="59"/>
      <c r="B160" s="60"/>
      <c r="C160" s="79"/>
      <c r="D160" s="140"/>
      <c r="E160" s="141"/>
      <c r="F160" s="140"/>
      <c r="G160" s="141"/>
    </row>
    <row r="161" spans="4:7" ht="15">
      <c r="D161" s="28"/>
      <c r="E161" s="28"/>
      <c r="F161" s="28"/>
      <c r="G161" s="28"/>
    </row>
    <row r="162" spans="1:7" ht="15.75">
      <c r="A162" s="52" t="str">
        <f>A21</f>
        <v>2.</v>
      </c>
      <c r="B162" s="53" t="s">
        <v>204</v>
      </c>
      <c r="C162" s="54" t="s">
        <v>195</v>
      </c>
      <c r="D162" s="154" t="s">
        <v>26</v>
      </c>
      <c r="E162" s="155"/>
      <c r="F162" s="154" t="s">
        <v>13</v>
      </c>
      <c r="G162" s="155"/>
    </row>
    <row r="163" spans="1:7" ht="13.5">
      <c r="A163" s="55"/>
      <c r="B163" s="56"/>
      <c r="C163" s="20" t="s">
        <v>29</v>
      </c>
      <c r="D163" s="147">
        <v>1</v>
      </c>
      <c r="E163" s="148"/>
      <c r="F163" s="148"/>
      <c r="G163" s="149"/>
    </row>
    <row r="164" spans="1:7" ht="13.5">
      <c r="A164" s="55"/>
      <c r="B164" s="56"/>
      <c r="C164" s="20" t="s">
        <v>18</v>
      </c>
      <c r="D164" s="156"/>
      <c r="E164" s="157"/>
      <c r="F164" s="157"/>
      <c r="G164" s="158"/>
    </row>
    <row r="165" spans="1:7" ht="13.5">
      <c r="A165" s="57"/>
      <c r="B165" s="58"/>
      <c r="C165" s="14" t="str">
        <f>CONCATENATE("Kopējā cena par ",A162,"",B162,"pozīciju bez PVN, EUR:")</f>
        <v>Kopējā cena par 2.10.pozīciju bez PVN, EUR:</v>
      </c>
      <c r="D165" s="159">
        <f>D163*D164</f>
        <v>0</v>
      </c>
      <c r="E165" s="160"/>
      <c r="F165" s="160"/>
      <c r="G165" s="161"/>
    </row>
    <row r="166" spans="1:7" ht="13.5">
      <c r="A166" s="55"/>
      <c r="B166" s="56"/>
      <c r="C166" s="20" t="s">
        <v>14</v>
      </c>
      <c r="D166" s="147"/>
      <c r="E166" s="148"/>
      <c r="F166" s="148"/>
      <c r="G166" s="149"/>
    </row>
    <row r="167" spans="1:7" ht="13.5">
      <c r="A167" s="55"/>
      <c r="B167" s="56"/>
      <c r="C167" s="20" t="s">
        <v>15</v>
      </c>
      <c r="D167" s="147"/>
      <c r="E167" s="148"/>
      <c r="F167" s="148"/>
      <c r="G167" s="149"/>
    </row>
    <row r="168" spans="1:7" ht="13.5">
      <c r="A168" s="57"/>
      <c r="B168" s="58"/>
      <c r="C168" s="181" t="s">
        <v>6</v>
      </c>
      <c r="D168" s="182"/>
      <c r="E168" s="182"/>
      <c r="F168" s="182"/>
      <c r="G168" s="183"/>
    </row>
    <row r="169" spans="1:7" ht="38.25">
      <c r="A169" s="80" t="str">
        <f>$A$21</f>
        <v>2.</v>
      </c>
      <c r="B169" s="60" t="s">
        <v>62</v>
      </c>
      <c r="C169" s="61" t="s">
        <v>196</v>
      </c>
      <c r="D169" s="140"/>
      <c r="E169" s="141"/>
      <c r="F169" s="140"/>
      <c r="G169" s="141"/>
    </row>
    <row r="170" spans="1:7" ht="12.75">
      <c r="A170" s="80" t="str">
        <f>$A$21</f>
        <v>2.</v>
      </c>
      <c r="B170" s="60" t="s">
        <v>218</v>
      </c>
      <c r="C170" s="61" t="s">
        <v>197</v>
      </c>
      <c r="D170" s="140"/>
      <c r="E170" s="141"/>
      <c r="F170" s="140"/>
      <c r="G170" s="141"/>
    </row>
    <row r="171" spans="1:7" ht="25.5">
      <c r="A171" s="80" t="str">
        <f>$A$21</f>
        <v>2.</v>
      </c>
      <c r="B171" s="60" t="s">
        <v>219</v>
      </c>
      <c r="C171" s="64" t="s">
        <v>168</v>
      </c>
      <c r="D171" s="140"/>
      <c r="E171" s="141"/>
      <c r="F171" s="140"/>
      <c r="G171" s="141"/>
    </row>
    <row r="172" spans="1:7" ht="25.5">
      <c r="A172" s="80" t="str">
        <f>$A$21</f>
        <v>2.</v>
      </c>
      <c r="B172" s="60" t="s">
        <v>220</v>
      </c>
      <c r="C172" s="26" t="s">
        <v>200</v>
      </c>
      <c r="D172" s="140"/>
      <c r="E172" s="141"/>
      <c r="F172" s="140"/>
      <c r="G172" s="141"/>
    </row>
    <row r="173" spans="1:7" ht="15">
      <c r="A173" s="80" t="str">
        <f>$A$21</f>
        <v>2.</v>
      </c>
      <c r="B173" s="60" t="s">
        <v>221</v>
      </c>
      <c r="C173" s="61" t="s">
        <v>85</v>
      </c>
      <c r="D173" s="150"/>
      <c r="E173" s="151"/>
      <c r="F173" s="152"/>
      <c r="G173" s="153"/>
    </row>
    <row r="174" spans="1:7" ht="84.75" customHeight="1">
      <c r="A174" s="59"/>
      <c r="B174" s="60"/>
      <c r="C174" s="79"/>
      <c r="D174" s="150"/>
      <c r="E174" s="151"/>
      <c r="F174" s="152"/>
      <c r="G174" s="153"/>
    </row>
    <row r="176" spans="3:7" ht="15">
      <c r="C176" s="38" t="s">
        <v>279</v>
      </c>
      <c r="D176" s="142">
        <f>G34</f>
        <v>0</v>
      </c>
      <c r="E176" s="143"/>
      <c r="F176" s="28"/>
      <c r="G176" s="28"/>
    </row>
    <row r="177" spans="2:7" ht="15">
      <c r="B177" s="15"/>
      <c r="C177" s="38" t="s">
        <v>280</v>
      </c>
      <c r="D177" s="142">
        <f>D40</f>
        <v>0</v>
      </c>
      <c r="E177" s="143"/>
      <c r="F177" s="15"/>
      <c r="G177" s="15"/>
    </row>
    <row r="178" spans="2:7" ht="15">
      <c r="B178" s="15"/>
      <c r="C178" s="38" t="s">
        <v>281</v>
      </c>
      <c r="D178" s="142">
        <f>D54</f>
        <v>0</v>
      </c>
      <c r="E178" s="143"/>
      <c r="F178" s="15"/>
      <c r="G178" s="15"/>
    </row>
    <row r="179" spans="2:7" ht="15">
      <c r="B179" s="15"/>
      <c r="C179" s="38" t="s">
        <v>282</v>
      </c>
      <c r="D179" s="142">
        <f>D70</f>
        <v>0</v>
      </c>
      <c r="E179" s="143"/>
      <c r="F179" s="15"/>
      <c r="G179" s="15"/>
    </row>
    <row r="180" spans="2:7" ht="15">
      <c r="B180" s="15"/>
      <c r="C180" s="38" t="s">
        <v>283</v>
      </c>
      <c r="D180" s="142">
        <f>D87</f>
        <v>0</v>
      </c>
      <c r="E180" s="143"/>
      <c r="F180" s="15"/>
      <c r="G180" s="15"/>
    </row>
    <row r="181" spans="2:7" ht="15">
      <c r="B181" s="15"/>
      <c r="C181" s="38" t="s">
        <v>284</v>
      </c>
      <c r="D181" s="142">
        <f>D104</f>
        <v>0</v>
      </c>
      <c r="E181" s="143"/>
      <c r="F181" s="15"/>
      <c r="G181" s="15"/>
    </row>
    <row r="182" spans="2:7" ht="15">
      <c r="B182" s="15"/>
      <c r="C182" s="38" t="s">
        <v>285</v>
      </c>
      <c r="D182" s="142">
        <f>D118</f>
        <v>0</v>
      </c>
      <c r="E182" s="143"/>
      <c r="F182" s="15"/>
      <c r="G182" s="15"/>
    </row>
    <row r="183" spans="2:7" ht="15">
      <c r="B183" s="15"/>
      <c r="C183" s="38" t="s">
        <v>286</v>
      </c>
      <c r="D183" s="142">
        <f>D135</f>
        <v>0</v>
      </c>
      <c r="E183" s="143"/>
      <c r="F183" s="15"/>
      <c r="G183" s="15"/>
    </row>
    <row r="184" spans="2:7" ht="15">
      <c r="B184" s="15"/>
      <c r="C184" s="38" t="s">
        <v>287</v>
      </c>
      <c r="D184" s="142">
        <f>D149</f>
        <v>0</v>
      </c>
      <c r="E184" s="143"/>
      <c r="F184" s="15"/>
      <c r="G184" s="15"/>
    </row>
    <row r="185" spans="2:7" ht="15">
      <c r="B185" s="15"/>
      <c r="C185" s="38" t="s">
        <v>288</v>
      </c>
      <c r="D185" s="142">
        <f>D165</f>
        <v>0</v>
      </c>
      <c r="E185" s="143"/>
      <c r="F185" s="15"/>
      <c r="G185" s="15"/>
    </row>
    <row r="186" spans="2:7" ht="12.75">
      <c r="B186" s="15"/>
      <c r="C186" s="144" t="s">
        <v>289</v>
      </c>
      <c r="D186" s="145">
        <f>SUM(D176:E185)</f>
        <v>0</v>
      </c>
      <c r="E186" s="146"/>
      <c r="F186" s="15"/>
      <c r="G186" s="15"/>
    </row>
    <row r="187" spans="2:7" ht="12.75">
      <c r="B187" s="15"/>
      <c r="C187" s="144"/>
      <c r="D187" s="146"/>
      <c r="E187" s="146"/>
      <c r="F187" s="15"/>
      <c r="G187" s="15"/>
    </row>
    <row r="188" spans="2:7" ht="15">
      <c r="B188" s="15"/>
      <c r="C188" s="29" t="s">
        <v>53</v>
      </c>
      <c r="D188" s="134"/>
      <c r="E188" s="134"/>
      <c r="F188" s="15"/>
      <c r="G188" s="15"/>
    </row>
    <row r="189" spans="2:7" ht="15">
      <c r="B189" s="15"/>
      <c r="C189" s="30" t="s">
        <v>54</v>
      </c>
      <c r="D189" s="135">
        <f>D186*(1+D188)</f>
        <v>0</v>
      </c>
      <c r="E189" s="135"/>
      <c r="F189" s="15"/>
      <c r="G189" s="15"/>
    </row>
    <row r="190" ht="15">
      <c r="C190" s="31"/>
    </row>
    <row r="191" spans="3:5" ht="63" customHeight="1">
      <c r="C191" s="136" t="s">
        <v>55</v>
      </c>
      <c r="D191" s="136"/>
      <c r="E191" s="136"/>
    </row>
    <row r="192" ht="12.75">
      <c r="B192" s="32"/>
    </row>
    <row r="193" spans="1:4" ht="12.75">
      <c r="A193" s="137" t="s">
        <v>56</v>
      </c>
      <c r="B193" s="137"/>
      <c r="C193" s="137"/>
      <c r="D193" s="137"/>
    </row>
    <row r="194" spans="1:4" ht="12.75">
      <c r="A194" s="138" t="s">
        <v>57</v>
      </c>
      <c r="B194" s="138"/>
      <c r="C194" s="138"/>
      <c r="D194" s="138"/>
    </row>
    <row r="195" spans="1:4" ht="12.75">
      <c r="A195" s="139" t="s">
        <v>58</v>
      </c>
      <c r="B195" s="139"/>
      <c r="C195" s="139"/>
      <c r="D195" s="139"/>
    </row>
    <row r="196" spans="4:7" ht="15">
      <c r="D196" s="28"/>
      <c r="E196" s="28"/>
      <c r="F196" s="28"/>
      <c r="G196" s="28"/>
    </row>
  </sheetData>
  <sheetProtection/>
  <mergeCells count="267">
    <mergeCell ref="D185:E185"/>
    <mergeCell ref="D170:E170"/>
    <mergeCell ref="F170:G170"/>
    <mergeCell ref="D179:E179"/>
    <mergeCell ref="D180:E180"/>
    <mergeCell ref="D181:E181"/>
    <mergeCell ref="D182:E182"/>
    <mergeCell ref="D183:E183"/>
    <mergeCell ref="D184:E184"/>
    <mergeCell ref="D172:E172"/>
    <mergeCell ref="F172:G172"/>
    <mergeCell ref="D173:E173"/>
    <mergeCell ref="F173:G173"/>
    <mergeCell ref="D174:E174"/>
    <mergeCell ref="F174:G174"/>
    <mergeCell ref="D167:G167"/>
    <mergeCell ref="C168:G168"/>
    <mergeCell ref="D169:E169"/>
    <mergeCell ref="F169:G169"/>
    <mergeCell ref="D171:E171"/>
    <mergeCell ref="F171:G171"/>
    <mergeCell ref="D162:E162"/>
    <mergeCell ref="F162:G162"/>
    <mergeCell ref="D163:G163"/>
    <mergeCell ref="D164:G164"/>
    <mergeCell ref="D165:G165"/>
    <mergeCell ref="D166:G166"/>
    <mergeCell ref="D158:E158"/>
    <mergeCell ref="F158:G158"/>
    <mergeCell ref="D159:E159"/>
    <mergeCell ref="F159:G159"/>
    <mergeCell ref="D160:E160"/>
    <mergeCell ref="F160:G160"/>
    <mergeCell ref="D155:E155"/>
    <mergeCell ref="F155:G155"/>
    <mergeCell ref="D156:E156"/>
    <mergeCell ref="F156:G156"/>
    <mergeCell ref="D157:E157"/>
    <mergeCell ref="F157:G157"/>
    <mergeCell ref="D151:G151"/>
    <mergeCell ref="C152:G152"/>
    <mergeCell ref="D153:E153"/>
    <mergeCell ref="F153:G153"/>
    <mergeCell ref="D154:E154"/>
    <mergeCell ref="F154:G154"/>
    <mergeCell ref="D146:E146"/>
    <mergeCell ref="F146:G146"/>
    <mergeCell ref="D147:G147"/>
    <mergeCell ref="D148:G148"/>
    <mergeCell ref="D149:G149"/>
    <mergeCell ref="D150:G150"/>
    <mergeCell ref="D142:E142"/>
    <mergeCell ref="F142:G142"/>
    <mergeCell ref="D143:E143"/>
    <mergeCell ref="F143:G143"/>
    <mergeCell ref="D144:E144"/>
    <mergeCell ref="F144:G144"/>
    <mergeCell ref="D137:G137"/>
    <mergeCell ref="C138:G138"/>
    <mergeCell ref="D139:E139"/>
    <mergeCell ref="F139:G139"/>
    <mergeCell ref="D141:E141"/>
    <mergeCell ref="F141:G141"/>
    <mergeCell ref="D132:E132"/>
    <mergeCell ref="F132:G132"/>
    <mergeCell ref="D133:G133"/>
    <mergeCell ref="D134:G134"/>
    <mergeCell ref="D135:G135"/>
    <mergeCell ref="D136:G136"/>
    <mergeCell ref="D128:E128"/>
    <mergeCell ref="F128:G128"/>
    <mergeCell ref="D129:E129"/>
    <mergeCell ref="F129:G129"/>
    <mergeCell ref="D130:E130"/>
    <mergeCell ref="F130:G130"/>
    <mergeCell ref="D125:E125"/>
    <mergeCell ref="F125:G125"/>
    <mergeCell ref="D126:E126"/>
    <mergeCell ref="F126:G126"/>
    <mergeCell ref="D127:E127"/>
    <mergeCell ref="F127:G127"/>
    <mergeCell ref="D122:E122"/>
    <mergeCell ref="F122:G122"/>
    <mergeCell ref="D123:E123"/>
    <mergeCell ref="F123:G123"/>
    <mergeCell ref="D124:E124"/>
    <mergeCell ref="F124:G124"/>
    <mergeCell ref="D116:G116"/>
    <mergeCell ref="D117:G117"/>
    <mergeCell ref="D118:G118"/>
    <mergeCell ref="D119:G119"/>
    <mergeCell ref="D120:G120"/>
    <mergeCell ref="C121:G121"/>
    <mergeCell ref="D112:E112"/>
    <mergeCell ref="F112:G112"/>
    <mergeCell ref="D113:E113"/>
    <mergeCell ref="F113:G113"/>
    <mergeCell ref="D115:E115"/>
    <mergeCell ref="F115:G115"/>
    <mergeCell ref="D109:E109"/>
    <mergeCell ref="F109:G109"/>
    <mergeCell ref="D110:E110"/>
    <mergeCell ref="F110:G110"/>
    <mergeCell ref="D111:E111"/>
    <mergeCell ref="F111:G111"/>
    <mergeCell ref="D104:G104"/>
    <mergeCell ref="D105:G105"/>
    <mergeCell ref="D106:G106"/>
    <mergeCell ref="C107:G107"/>
    <mergeCell ref="D108:E108"/>
    <mergeCell ref="F108:G108"/>
    <mergeCell ref="D99:E99"/>
    <mergeCell ref="F99:G99"/>
    <mergeCell ref="D101:E101"/>
    <mergeCell ref="F101:G101"/>
    <mergeCell ref="D102:G102"/>
    <mergeCell ref="D103:G103"/>
    <mergeCell ref="D96:E96"/>
    <mergeCell ref="F96:G96"/>
    <mergeCell ref="D97:E97"/>
    <mergeCell ref="F97:G97"/>
    <mergeCell ref="D98:E98"/>
    <mergeCell ref="F98:G98"/>
    <mergeCell ref="D93:E93"/>
    <mergeCell ref="F93:G93"/>
    <mergeCell ref="D94:E94"/>
    <mergeCell ref="F94:G94"/>
    <mergeCell ref="D95:E95"/>
    <mergeCell ref="F95:G95"/>
    <mergeCell ref="D89:G89"/>
    <mergeCell ref="C90:G90"/>
    <mergeCell ref="D91:E91"/>
    <mergeCell ref="F91:G91"/>
    <mergeCell ref="D92:E92"/>
    <mergeCell ref="F92:G92"/>
    <mergeCell ref="D84:E84"/>
    <mergeCell ref="F84:G84"/>
    <mergeCell ref="D85:G85"/>
    <mergeCell ref="D86:G86"/>
    <mergeCell ref="D87:G87"/>
    <mergeCell ref="D88:G88"/>
    <mergeCell ref="D80:E80"/>
    <mergeCell ref="F80:G80"/>
    <mergeCell ref="D81:E81"/>
    <mergeCell ref="F81:G81"/>
    <mergeCell ref="D82:E82"/>
    <mergeCell ref="F82:G82"/>
    <mergeCell ref="D77:E77"/>
    <mergeCell ref="F77:G77"/>
    <mergeCell ref="D78:E78"/>
    <mergeCell ref="F78:G78"/>
    <mergeCell ref="D79:E79"/>
    <mergeCell ref="F79:G79"/>
    <mergeCell ref="C73:G73"/>
    <mergeCell ref="D74:E74"/>
    <mergeCell ref="F74:G74"/>
    <mergeCell ref="D75:E75"/>
    <mergeCell ref="F75:G75"/>
    <mergeCell ref="D76:E76"/>
    <mergeCell ref="F76:G76"/>
    <mergeCell ref="A66:B66"/>
    <mergeCell ref="D66:G66"/>
    <mergeCell ref="D67:E67"/>
    <mergeCell ref="F67:G67"/>
    <mergeCell ref="D68:G68"/>
    <mergeCell ref="D69:G69"/>
    <mergeCell ref="D188:E188"/>
    <mergeCell ref="D189:E189"/>
    <mergeCell ref="C191:E191"/>
    <mergeCell ref="A193:D193"/>
    <mergeCell ref="A194:D194"/>
    <mergeCell ref="A195:D195"/>
    <mergeCell ref="D64:E64"/>
    <mergeCell ref="F64:G64"/>
    <mergeCell ref="D176:E176"/>
    <mergeCell ref="D177:E177"/>
    <mergeCell ref="D178:E178"/>
    <mergeCell ref="C186:C187"/>
    <mergeCell ref="D186:E187"/>
    <mergeCell ref="D70:G70"/>
    <mergeCell ref="D71:G71"/>
    <mergeCell ref="D72:G72"/>
    <mergeCell ref="D61:E61"/>
    <mergeCell ref="F61:G61"/>
    <mergeCell ref="D62:E62"/>
    <mergeCell ref="F62:G62"/>
    <mergeCell ref="D63:E63"/>
    <mergeCell ref="F63:G63"/>
    <mergeCell ref="D56:G56"/>
    <mergeCell ref="D58:E58"/>
    <mergeCell ref="F58:G58"/>
    <mergeCell ref="D60:E60"/>
    <mergeCell ref="F60:G60"/>
    <mergeCell ref="D59:E59"/>
    <mergeCell ref="F59:G59"/>
    <mergeCell ref="D51:E51"/>
    <mergeCell ref="F51:G51"/>
    <mergeCell ref="D52:G52"/>
    <mergeCell ref="D53:G53"/>
    <mergeCell ref="D54:G54"/>
    <mergeCell ref="D55:G55"/>
    <mergeCell ref="D47:E47"/>
    <mergeCell ref="F47:G47"/>
    <mergeCell ref="D48:E48"/>
    <mergeCell ref="F48:G48"/>
    <mergeCell ref="D49:E49"/>
    <mergeCell ref="F49:G49"/>
    <mergeCell ref="D44:E44"/>
    <mergeCell ref="F44:G44"/>
    <mergeCell ref="D45:E45"/>
    <mergeCell ref="F45:G45"/>
    <mergeCell ref="D46:E46"/>
    <mergeCell ref="F46:G46"/>
    <mergeCell ref="D38:G38"/>
    <mergeCell ref="D39:G39"/>
    <mergeCell ref="D40:G40"/>
    <mergeCell ref="D41:G41"/>
    <mergeCell ref="D42:G42"/>
    <mergeCell ref="D29:E29"/>
    <mergeCell ref="F29:G29"/>
    <mergeCell ref="D30:E30"/>
    <mergeCell ref="F30:G30"/>
    <mergeCell ref="D37:E37"/>
    <mergeCell ref="F37:G37"/>
    <mergeCell ref="D26:E26"/>
    <mergeCell ref="F26:G26"/>
    <mergeCell ref="D27:E27"/>
    <mergeCell ref="F27:G27"/>
    <mergeCell ref="D28:E28"/>
    <mergeCell ref="F28:G28"/>
    <mergeCell ref="D21:E21"/>
    <mergeCell ref="F21:G21"/>
    <mergeCell ref="D22:G22"/>
    <mergeCell ref="D24:E24"/>
    <mergeCell ref="F24:G24"/>
    <mergeCell ref="D25:E25"/>
    <mergeCell ref="F25:G25"/>
    <mergeCell ref="A17:B17"/>
    <mergeCell ref="C17:G17"/>
    <mergeCell ref="A20:B20"/>
    <mergeCell ref="D20:G20"/>
    <mergeCell ref="A18:B18"/>
    <mergeCell ref="C18:G18"/>
    <mergeCell ref="A14:B14"/>
    <mergeCell ref="C14:G14"/>
    <mergeCell ref="A15:B15"/>
    <mergeCell ref="C15:G15"/>
    <mergeCell ref="A16:B16"/>
    <mergeCell ref="C16:G16"/>
    <mergeCell ref="A11:B11"/>
    <mergeCell ref="C11:G11"/>
    <mergeCell ref="A12:B12"/>
    <mergeCell ref="C12:G12"/>
    <mergeCell ref="A13:B13"/>
    <mergeCell ref="C13:G13"/>
    <mergeCell ref="A8:B8"/>
    <mergeCell ref="C8:G8"/>
    <mergeCell ref="A9:B9"/>
    <mergeCell ref="C9:G9"/>
    <mergeCell ref="A10:B10"/>
    <mergeCell ref="C10:G10"/>
    <mergeCell ref="B2:G2"/>
    <mergeCell ref="B3:G3"/>
    <mergeCell ref="B4:G4"/>
    <mergeCell ref="A6:F6"/>
    <mergeCell ref="A7:B7"/>
    <mergeCell ref="C7:G7"/>
  </mergeCells>
  <printOptions/>
  <pageMargins left="0.7" right="0.7" top="0.75" bottom="0.75" header="0.3" footer="0.3"/>
  <pageSetup orientation="portrait" paperSize="9"/>
  <ignoredErrors>
    <ignoredError sqref="A7:B16 A17:B18" numberStoredAsText="1"/>
  </ignoredErrors>
  <drawing r:id="rId1"/>
</worksheet>
</file>

<file path=xl/worksheets/sheet4.xml><?xml version="1.0" encoding="utf-8"?>
<worksheet xmlns="http://schemas.openxmlformats.org/spreadsheetml/2006/main" xmlns:r="http://schemas.openxmlformats.org/officeDocument/2006/relationships">
  <dimension ref="A1:H61"/>
  <sheetViews>
    <sheetView zoomScalePageLayoutView="0" workbookViewId="0" topLeftCell="A1">
      <selection activeCell="C15" sqref="C15:G15"/>
    </sheetView>
  </sheetViews>
  <sheetFormatPr defaultColWidth="9.140625" defaultRowHeight="12.75"/>
  <cols>
    <col min="1" max="2" width="5.7109375" style="0" customWidth="1"/>
    <col min="3" max="3" width="47.28125" style="0" customWidth="1"/>
    <col min="4" max="7" width="15.7109375" style="0" customWidth="1"/>
  </cols>
  <sheetData>
    <row r="1" spans="4:7" ht="15">
      <c r="D1" s="28"/>
      <c r="E1" s="28"/>
      <c r="F1" s="28"/>
      <c r="G1" s="28"/>
    </row>
    <row r="2" spans="1:8" ht="15.75">
      <c r="A2" s="8"/>
      <c r="B2" s="131" t="s">
        <v>25</v>
      </c>
      <c r="C2" s="131"/>
      <c r="D2" s="131"/>
      <c r="E2" s="131"/>
      <c r="F2" s="131"/>
      <c r="G2" s="131"/>
      <c r="H2" s="8"/>
    </row>
    <row r="3" spans="1:8" ht="15.75">
      <c r="A3" s="8"/>
      <c r="B3" s="175" t="s">
        <v>48</v>
      </c>
      <c r="C3" s="175"/>
      <c r="D3" s="175"/>
      <c r="E3" s="175"/>
      <c r="F3" s="175"/>
      <c r="G3" s="175"/>
      <c r="H3" s="8"/>
    </row>
    <row r="4" spans="2:7" ht="15.75">
      <c r="B4" s="176" t="s">
        <v>268</v>
      </c>
      <c r="C4" s="176"/>
      <c r="D4" s="176"/>
      <c r="E4" s="176"/>
      <c r="F4" s="176"/>
      <c r="G4" s="176"/>
    </row>
    <row r="5" spans="2:7" ht="15.75">
      <c r="B5" s="10"/>
      <c r="C5" s="50"/>
      <c r="D5" s="50"/>
      <c r="E5" s="50"/>
      <c r="F5" s="50"/>
      <c r="G5" s="50"/>
    </row>
    <row r="6" spans="1:8" s="3" customFormat="1" ht="15.75">
      <c r="A6" s="177" t="s">
        <v>52</v>
      </c>
      <c r="B6" s="177"/>
      <c r="C6" s="177"/>
      <c r="D6" s="177"/>
      <c r="E6" s="177"/>
      <c r="F6" s="177"/>
      <c r="G6" s="2"/>
      <c r="H6" s="2"/>
    </row>
    <row r="7" spans="1:7" s="4" customFormat="1" ht="15.75" customHeight="1">
      <c r="A7" s="171" t="s">
        <v>32</v>
      </c>
      <c r="B7" s="171"/>
      <c r="C7" s="172" t="s">
        <v>5</v>
      </c>
      <c r="D7" s="172"/>
      <c r="E7" s="172"/>
      <c r="F7" s="172"/>
      <c r="G7" s="172"/>
    </row>
    <row r="8" spans="1:7" s="4" customFormat="1" ht="15.75" customHeight="1">
      <c r="A8" s="171" t="s">
        <v>33</v>
      </c>
      <c r="B8" s="171"/>
      <c r="C8" s="172" t="s">
        <v>65</v>
      </c>
      <c r="D8" s="172"/>
      <c r="E8" s="172"/>
      <c r="F8" s="172"/>
      <c r="G8" s="172"/>
    </row>
    <row r="9" spans="1:7" s="4" customFormat="1" ht="39.75" customHeight="1">
      <c r="A9" s="171" t="s">
        <v>34</v>
      </c>
      <c r="B9" s="171"/>
      <c r="C9" s="178" t="s">
        <v>131</v>
      </c>
      <c r="D9" s="179"/>
      <c r="E9" s="179"/>
      <c r="F9" s="179"/>
      <c r="G9" s="180"/>
    </row>
    <row r="10" spans="1:7" s="4" customFormat="1" ht="27.75" customHeight="1">
      <c r="A10" s="171" t="s">
        <v>35</v>
      </c>
      <c r="B10" s="171"/>
      <c r="C10" s="173" t="s">
        <v>30</v>
      </c>
      <c r="D10" s="173"/>
      <c r="E10" s="173"/>
      <c r="F10" s="173"/>
      <c r="G10" s="173"/>
    </row>
    <row r="11" spans="1:7" s="4" customFormat="1" ht="39" customHeight="1">
      <c r="A11" s="171" t="s">
        <v>36</v>
      </c>
      <c r="B11" s="171"/>
      <c r="C11" s="174" t="s">
        <v>66</v>
      </c>
      <c r="D11" s="174"/>
      <c r="E11" s="174"/>
      <c r="F11" s="174"/>
      <c r="G11" s="174"/>
    </row>
    <row r="12" spans="1:7" s="4" customFormat="1" ht="29.25" customHeight="1">
      <c r="A12" s="171" t="s">
        <v>37</v>
      </c>
      <c r="B12" s="171"/>
      <c r="C12" s="172" t="s">
        <v>31</v>
      </c>
      <c r="D12" s="172"/>
      <c r="E12" s="172"/>
      <c r="F12" s="172"/>
      <c r="G12" s="172"/>
    </row>
    <row r="13" spans="1:7" s="4" customFormat="1" ht="39.75" customHeight="1">
      <c r="A13" s="171" t="s">
        <v>38</v>
      </c>
      <c r="B13" s="171"/>
      <c r="C13" s="172" t="s">
        <v>130</v>
      </c>
      <c r="D13" s="172"/>
      <c r="E13" s="172"/>
      <c r="F13" s="172"/>
      <c r="G13" s="172"/>
    </row>
    <row r="14" spans="1:7" s="4" customFormat="1" ht="38.25" customHeight="1">
      <c r="A14" s="171" t="s">
        <v>39</v>
      </c>
      <c r="B14" s="171"/>
      <c r="C14" s="173" t="s">
        <v>128</v>
      </c>
      <c r="D14" s="174"/>
      <c r="E14" s="174"/>
      <c r="F14" s="174"/>
      <c r="G14" s="174"/>
    </row>
    <row r="15" spans="1:7" s="4" customFormat="1" ht="25.5" customHeight="1">
      <c r="A15" s="171" t="s">
        <v>40</v>
      </c>
      <c r="B15" s="171"/>
      <c r="C15" s="173" t="s">
        <v>129</v>
      </c>
      <c r="D15" s="174"/>
      <c r="E15" s="174"/>
      <c r="F15" s="174"/>
      <c r="G15" s="174"/>
    </row>
    <row r="16" spans="1:7" s="4" customFormat="1" ht="15.75" customHeight="1">
      <c r="A16" s="171" t="s">
        <v>41</v>
      </c>
      <c r="B16" s="171"/>
      <c r="C16" s="173" t="s">
        <v>67</v>
      </c>
      <c r="D16" s="173"/>
      <c r="E16" s="173"/>
      <c r="F16" s="173"/>
      <c r="G16" s="173"/>
    </row>
    <row r="17" spans="1:7" s="4" customFormat="1" ht="38.25" customHeight="1">
      <c r="A17" s="171" t="s">
        <v>42</v>
      </c>
      <c r="B17" s="171"/>
      <c r="C17" s="178" t="s">
        <v>264</v>
      </c>
      <c r="D17" s="179"/>
      <c r="E17" s="179"/>
      <c r="F17" s="179"/>
      <c r="G17" s="180"/>
    </row>
    <row r="18" spans="1:7" s="4" customFormat="1" ht="16.5" customHeight="1">
      <c r="A18" s="171" t="s">
        <v>43</v>
      </c>
      <c r="B18" s="171"/>
      <c r="C18" s="178" t="s">
        <v>265</v>
      </c>
      <c r="D18" s="179"/>
      <c r="E18" s="179"/>
      <c r="F18" s="179"/>
      <c r="G18" s="180"/>
    </row>
    <row r="19" spans="1:6" s="4" customFormat="1" ht="16.5" customHeight="1">
      <c r="A19" s="5"/>
      <c r="B19" s="6"/>
      <c r="C19" s="6"/>
      <c r="D19" s="6"/>
      <c r="E19" s="6"/>
      <c r="F19" s="6"/>
    </row>
    <row r="20" spans="1:7" ht="25.5">
      <c r="A20" s="165" t="s">
        <v>0</v>
      </c>
      <c r="B20" s="166"/>
      <c r="C20" s="51" t="s">
        <v>12</v>
      </c>
      <c r="D20" s="167" t="s">
        <v>28</v>
      </c>
      <c r="E20" s="168"/>
      <c r="F20" s="169"/>
      <c r="G20" s="170"/>
    </row>
    <row r="21" spans="1:7" ht="15.75">
      <c r="A21" s="52" t="s">
        <v>118</v>
      </c>
      <c r="B21" s="53" t="s">
        <v>1</v>
      </c>
      <c r="C21" s="54" t="s">
        <v>222</v>
      </c>
      <c r="D21" s="154" t="s">
        <v>26</v>
      </c>
      <c r="E21" s="155"/>
      <c r="F21" s="154" t="s">
        <v>13</v>
      </c>
      <c r="G21" s="155"/>
    </row>
    <row r="22" spans="1:7" ht="13.5">
      <c r="A22" s="55"/>
      <c r="B22" s="56"/>
      <c r="C22" s="9" t="s">
        <v>14</v>
      </c>
      <c r="D22" s="162"/>
      <c r="E22" s="163"/>
      <c r="F22" s="163"/>
      <c r="G22" s="164"/>
    </row>
    <row r="23" spans="1:7" ht="13.5">
      <c r="A23" s="57"/>
      <c r="B23" s="58"/>
      <c r="C23" s="34" t="s">
        <v>6</v>
      </c>
      <c r="D23" s="35"/>
      <c r="E23" s="35"/>
      <c r="F23" s="35"/>
      <c r="G23" s="36"/>
    </row>
    <row r="24" spans="1:7" ht="15">
      <c r="A24" s="59" t="str">
        <f>$A$21</f>
        <v>3.</v>
      </c>
      <c r="B24" s="84" t="s">
        <v>2</v>
      </c>
      <c r="C24" s="61" t="s">
        <v>222</v>
      </c>
      <c r="D24" s="150"/>
      <c r="E24" s="151"/>
      <c r="F24" s="184"/>
      <c r="G24" s="185"/>
    </row>
    <row r="25" spans="1:7" ht="15">
      <c r="A25" s="59" t="str">
        <f aca="true" t="shared" si="0" ref="A25:A33">$A$21</f>
        <v>3.</v>
      </c>
      <c r="B25" s="84" t="s">
        <v>3</v>
      </c>
      <c r="C25" s="61" t="s">
        <v>223</v>
      </c>
      <c r="D25" s="150"/>
      <c r="E25" s="151"/>
      <c r="F25" s="184"/>
      <c r="G25" s="185"/>
    </row>
    <row r="26" spans="1:7" ht="15">
      <c r="A26" s="59" t="str">
        <f t="shared" si="0"/>
        <v>3.</v>
      </c>
      <c r="B26" s="84" t="s">
        <v>4</v>
      </c>
      <c r="C26" s="61" t="s">
        <v>64</v>
      </c>
      <c r="D26" s="150"/>
      <c r="E26" s="151"/>
      <c r="F26" s="184"/>
      <c r="G26" s="185"/>
    </row>
    <row r="27" spans="1:7" ht="25.5">
      <c r="A27" s="59" t="str">
        <f t="shared" si="0"/>
        <v>3.</v>
      </c>
      <c r="B27" s="84" t="s">
        <v>8</v>
      </c>
      <c r="C27" s="61" t="s">
        <v>224</v>
      </c>
      <c r="D27" s="150"/>
      <c r="E27" s="151"/>
      <c r="F27" s="184"/>
      <c r="G27" s="185"/>
    </row>
    <row r="28" spans="1:7" ht="15">
      <c r="A28" s="59" t="str">
        <f t="shared" si="0"/>
        <v>3.</v>
      </c>
      <c r="B28" s="84" t="s">
        <v>9</v>
      </c>
      <c r="C28" s="61" t="s">
        <v>225</v>
      </c>
      <c r="D28" s="150"/>
      <c r="E28" s="151"/>
      <c r="F28" s="184"/>
      <c r="G28" s="185"/>
    </row>
    <row r="29" spans="1:7" ht="38.25">
      <c r="A29" s="59" t="str">
        <f t="shared" si="0"/>
        <v>3.</v>
      </c>
      <c r="B29" s="84" t="s">
        <v>10</v>
      </c>
      <c r="C29" s="61" t="s">
        <v>226</v>
      </c>
      <c r="D29" s="150"/>
      <c r="E29" s="151"/>
      <c r="F29" s="184"/>
      <c r="G29" s="185"/>
    </row>
    <row r="30" spans="1:7" ht="126.75" customHeight="1">
      <c r="A30" s="92" t="str">
        <f t="shared" si="0"/>
        <v>3.</v>
      </c>
      <c r="B30" s="85" t="s">
        <v>19</v>
      </c>
      <c r="C30" s="61" t="s">
        <v>85</v>
      </c>
      <c r="D30" s="150"/>
      <c r="E30" s="151"/>
      <c r="F30" s="184"/>
      <c r="G30" s="185"/>
    </row>
    <row r="31" spans="1:7" ht="81">
      <c r="A31" s="65"/>
      <c r="B31" s="66"/>
      <c r="C31" s="13" t="s">
        <v>16</v>
      </c>
      <c r="D31" s="12" t="s">
        <v>27</v>
      </c>
      <c r="E31" s="12" t="s">
        <v>72</v>
      </c>
      <c r="F31" s="12" t="s">
        <v>68</v>
      </c>
      <c r="G31" s="12" t="s">
        <v>71</v>
      </c>
    </row>
    <row r="32" spans="1:7" ht="28.5" customHeight="1">
      <c r="A32" s="59" t="str">
        <f t="shared" si="0"/>
        <v>3.</v>
      </c>
      <c r="B32" s="84" t="s">
        <v>20</v>
      </c>
      <c r="C32" s="86" t="s">
        <v>227</v>
      </c>
      <c r="D32" s="68">
        <v>200</v>
      </c>
      <c r="E32" s="87"/>
      <c r="F32" s="87"/>
      <c r="G32" s="88"/>
    </row>
    <row r="33" spans="1:7" ht="25.5">
      <c r="A33" s="59" t="str">
        <f t="shared" si="0"/>
        <v>3.</v>
      </c>
      <c r="B33" s="84" t="s">
        <v>21</v>
      </c>
      <c r="C33" s="7" t="s">
        <v>228</v>
      </c>
      <c r="D33" s="68">
        <v>100</v>
      </c>
      <c r="E33" s="87"/>
      <c r="F33" s="87"/>
      <c r="G33" s="88"/>
    </row>
    <row r="34" spans="1:7" ht="13.5">
      <c r="A34" s="57"/>
      <c r="B34" s="58"/>
      <c r="C34" s="89"/>
      <c r="D34" s="89"/>
      <c r="E34" s="89"/>
      <c r="F34" s="77" t="str">
        <f>CONCATENATE("KOPĒJA CENA ",A21,"",B21,"pozīcijai  bez PVN, EUR:")</f>
        <v>KOPĒJA CENA 3.1.pozīcijai  bez PVN, EUR:</v>
      </c>
      <c r="G34" s="71">
        <f>SUMPRODUCT(D32:D33,E32:E33)</f>
        <v>0</v>
      </c>
    </row>
    <row r="35" spans="1:7" ht="15">
      <c r="A35" s="72"/>
      <c r="B35" s="73"/>
      <c r="C35" s="74"/>
      <c r="D35" s="90"/>
      <c r="E35" s="90"/>
      <c r="F35" s="74"/>
      <c r="G35" s="91"/>
    </row>
    <row r="36" spans="1:7" ht="15.75">
      <c r="A36" s="52" t="str">
        <f>A21</f>
        <v>3.</v>
      </c>
      <c r="B36" s="53" t="s">
        <v>102</v>
      </c>
      <c r="C36" s="54" t="s">
        <v>229</v>
      </c>
      <c r="D36" s="154" t="s">
        <v>26</v>
      </c>
      <c r="E36" s="155"/>
      <c r="F36" s="154" t="s">
        <v>13</v>
      </c>
      <c r="G36" s="155"/>
    </row>
    <row r="37" spans="1:7" ht="13.5">
      <c r="A37" s="55"/>
      <c r="B37" s="56"/>
      <c r="C37" s="9" t="s">
        <v>14</v>
      </c>
      <c r="D37" s="162"/>
      <c r="E37" s="163"/>
      <c r="F37" s="163"/>
      <c r="G37" s="164"/>
    </row>
    <row r="38" spans="1:7" ht="13.5">
      <c r="A38" s="57"/>
      <c r="B38" s="58"/>
      <c r="C38" s="34" t="s">
        <v>6</v>
      </c>
      <c r="D38" s="35"/>
      <c r="E38" s="35"/>
      <c r="F38" s="35"/>
      <c r="G38" s="36"/>
    </row>
    <row r="39" spans="1:7" ht="15">
      <c r="A39" s="59" t="str">
        <f>$A$21</f>
        <v>3.</v>
      </c>
      <c r="B39" s="84" t="s">
        <v>104</v>
      </c>
      <c r="C39" s="61" t="s">
        <v>229</v>
      </c>
      <c r="D39" s="150"/>
      <c r="E39" s="151"/>
      <c r="F39" s="184"/>
      <c r="G39" s="185"/>
    </row>
    <row r="40" spans="1:7" ht="15">
      <c r="A40" s="59" t="str">
        <f>$A$21</f>
        <v>3.</v>
      </c>
      <c r="B40" s="84" t="s">
        <v>106</v>
      </c>
      <c r="C40" s="61" t="s">
        <v>64</v>
      </c>
      <c r="D40" s="150"/>
      <c r="E40" s="151"/>
      <c r="F40" s="184"/>
      <c r="G40" s="185"/>
    </row>
    <row r="41" spans="1:7" ht="15">
      <c r="A41" s="59" t="str">
        <f>$A$21</f>
        <v>3.</v>
      </c>
      <c r="B41" s="84" t="s">
        <v>107</v>
      </c>
      <c r="C41" s="61" t="s">
        <v>230</v>
      </c>
      <c r="D41" s="150"/>
      <c r="E41" s="151"/>
      <c r="F41" s="184"/>
      <c r="G41" s="185"/>
    </row>
    <row r="42" spans="1:7" ht="38.25">
      <c r="A42" s="59" t="str">
        <f>$A$21</f>
        <v>3.</v>
      </c>
      <c r="B42" s="84" t="s">
        <v>109</v>
      </c>
      <c r="C42" s="61" t="s">
        <v>231</v>
      </c>
      <c r="D42" s="150"/>
      <c r="E42" s="151"/>
      <c r="F42" s="184"/>
      <c r="G42" s="185"/>
    </row>
    <row r="43" spans="1:7" ht="15">
      <c r="A43" s="59" t="str">
        <f>$A$21</f>
        <v>3.</v>
      </c>
      <c r="B43" s="84" t="s">
        <v>111</v>
      </c>
      <c r="C43" s="61" t="s">
        <v>85</v>
      </c>
      <c r="D43" s="150"/>
      <c r="E43" s="151"/>
      <c r="F43" s="184"/>
      <c r="G43" s="185"/>
    </row>
    <row r="44" spans="1:7" ht="99.75" customHeight="1">
      <c r="A44" s="59"/>
      <c r="B44" s="84"/>
      <c r="C44" s="83"/>
      <c r="D44" s="150"/>
      <c r="E44" s="151"/>
      <c r="F44" s="184"/>
      <c r="G44" s="185"/>
    </row>
    <row r="45" spans="1:7" ht="81">
      <c r="A45" s="65"/>
      <c r="B45" s="66"/>
      <c r="C45" s="13" t="s">
        <v>16</v>
      </c>
      <c r="D45" s="12" t="s">
        <v>27</v>
      </c>
      <c r="E45" s="12" t="s">
        <v>72</v>
      </c>
      <c r="F45" s="12" t="s">
        <v>68</v>
      </c>
      <c r="G45" s="12" t="s">
        <v>71</v>
      </c>
    </row>
    <row r="46" spans="1:7" ht="25.5">
      <c r="A46" s="59" t="str">
        <f>$A$21</f>
        <v>3.</v>
      </c>
      <c r="B46" s="84" t="s">
        <v>112</v>
      </c>
      <c r="C46" s="86" t="s">
        <v>232</v>
      </c>
      <c r="D46" s="68">
        <v>20</v>
      </c>
      <c r="E46" s="87"/>
      <c r="F46" s="68"/>
      <c r="G46" s="88"/>
    </row>
    <row r="47" spans="1:7" ht="13.5">
      <c r="A47" s="57"/>
      <c r="B47" s="58"/>
      <c r="C47" s="89"/>
      <c r="D47" s="89"/>
      <c r="E47" s="89"/>
      <c r="F47" s="77" t="str">
        <f>CONCATENATE("KOPĒJA CENA ",A36,"",B36,"pozīcijai  bez PVN, EUR:")</f>
        <v>KOPĒJA CENA 3.2.pozīcijai  bez PVN, EUR:</v>
      </c>
      <c r="G47" s="71">
        <f>D46*E46</f>
        <v>0</v>
      </c>
    </row>
    <row r="49" spans="2:7" ht="15">
      <c r="B49" s="15"/>
      <c r="C49" s="38" t="s">
        <v>290</v>
      </c>
      <c r="D49" s="142">
        <f>G34</f>
        <v>0</v>
      </c>
      <c r="E49" s="143"/>
      <c r="F49" s="15"/>
      <c r="G49" s="15"/>
    </row>
    <row r="50" spans="2:7" ht="15">
      <c r="B50" s="15"/>
      <c r="C50" s="38" t="s">
        <v>291</v>
      </c>
      <c r="D50" s="142">
        <f>G47</f>
        <v>0</v>
      </c>
      <c r="E50" s="143"/>
      <c r="F50" s="15"/>
      <c r="G50" s="15"/>
    </row>
    <row r="51" spans="2:7" ht="12.75">
      <c r="B51" s="15"/>
      <c r="C51" s="144" t="s">
        <v>292</v>
      </c>
      <c r="D51" s="145">
        <f>SUM(D49:E50)</f>
        <v>0</v>
      </c>
      <c r="E51" s="146"/>
      <c r="F51" s="15"/>
      <c r="G51" s="15"/>
    </row>
    <row r="52" spans="2:7" ht="12.75">
      <c r="B52" s="15"/>
      <c r="C52" s="144"/>
      <c r="D52" s="146"/>
      <c r="E52" s="146"/>
      <c r="F52" s="15"/>
      <c r="G52" s="15"/>
    </row>
    <row r="53" spans="2:7" ht="15">
      <c r="B53" s="15"/>
      <c r="C53" s="29" t="s">
        <v>53</v>
      </c>
      <c r="D53" s="134"/>
      <c r="E53" s="134"/>
      <c r="F53" s="15"/>
      <c r="G53" s="15"/>
    </row>
    <row r="54" spans="2:7" ht="15">
      <c r="B54" s="15"/>
      <c r="C54" s="30" t="s">
        <v>54</v>
      </c>
      <c r="D54" s="135">
        <f>D51*(1+D53)</f>
        <v>0</v>
      </c>
      <c r="E54" s="135"/>
      <c r="F54" s="15"/>
      <c r="G54" s="15"/>
    </row>
    <row r="55" ht="15">
      <c r="C55" s="31"/>
    </row>
    <row r="56" spans="3:5" ht="60.75" customHeight="1">
      <c r="C56" s="136" t="s">
        <v>55</v>
      </c>
      <c r="D56" s="136"/>
      <c r="E56" s="136"/>
    </row>
    <row r="57" ht="12.75">
      <c r="B57" s="32"/>
    </row>
    <row r="58" spans="1:4" ht="12.75">
      <c r="A58" s="137" t="s">
        <v>56</v>
      </c>
      <c r="B58" s="137"/>
      <c r="C58" s="137"/>
      <c r="D58" s="137"/>
    </row>
    <row r="59" spans="1:4" ht="12.75">
      <c r="A59" s="138" t="s">
        <v>57</v>
      </c>
      <c r="B59" s="138"/>
      <c r="C59" s="138"/>
      <c r="D59" s="138"/>
    </row>
    <row r="60" spans="1:4" ht="12.75">
      <c r="A60" s="139" t="s">
        <v>58</v>
      </c>
      <c r="B60" s="139"/>
      <c r="C60" s="139"/>
      <c r="D60" s="139"/>
    </row>
    <row r="61" spans="4:7" ht="15">
      <c r="D61" s="28"/>
      <c r="E61" s="28"/>
      <c r="F61" s="28"/>
      <c r="G61" s="28"/>
    </row>
  </sheetData>
  <sheetProtection/>
  <mergeCells count="72">
    <mergeCell ref="C56:E56"/>
    <mergeCell ref="A58:D58"/>
    <mergeCell ref="A59:D59"/>
    <mergeCell ref="A60:D60"/>
    <mergeCell ref="D49:E49"/>
    <mergeCell ref="D50:E50"/>
    <mergeCell ref="C51:C52"/>
    <mergeCell ref="D51:E52"/>
    <mergeCell ref="D53:E53"/>
    <mergeCell ref="D54:E54"/>
    <mergeCell ref="D42:E42"/>
    <mergeCell ref="F42:G42"/>
    <mergeCell ref="D43:E43"/>
    <mergeCell ref="F43:G43"/>
    <mergeCell ref="D44:E44"/>
    <mergeCell ref="F44:G44"/>
    <mergeCell ref="D37:G37"/>
    <mergeCell ref="D39:E39"/>
    <mergeCell ref="F39:G39"/>
    <mergeCell ref="D40:E40"/>
    <mergeCell ref="F40:G40"/>
    <mergeCell ref="D41:E41"/>
    <mergeCell ref="F41:G41"/>
    <mergeCell ref="D29:E29"/>
    <mergeCell ref="F29:G29"/>
    <mergeCell ref="D30:E30"/>
    <mergeCell ref="F30:G30"/>
    <mergeCell ref="D36:E36"/>
    <mergeCell ref="F36:G36"/>
    <mergeCell ref="D26:E26"/>
    <mergeCell ref="F26:G26"/>
    <mergeCell ref="D27:E27"/>
    <mergeCell ref="F27:G27"/>
    <mergeCell ref="D28:E28"/>
    <mergeCell ref="F28:G28"/>
    <mergeCell ref="D21:E21"/>
    <mergeCell ref="F21:G21"/>
    <mergeCell ref="D22:G22"/>
    <mergeCell ref="D24:E24"/>
    <mergeCell ref="F24:G24"/>
    <mergeCell ref="D25:E25"/>
    <mergeCell ref="F25:G25"/>
    <mergeCell ref="A17:B17"/>
    <mergeCell ref="C17:G17"/>
    <mergeCell ref="A20:B20"/>
    <mergeCell ref="D20:G20"/>
    <mergeCell ref="A18:B18"/>
    <mergeCell ref="C18:G18"/>
    <mergeCell ref="A14:B14"/>
    <mergeCell ref="C14:G14"/>
    <mergeCell ref="A15:B15"/>
    <mergeCell ref="C15:G15"/>
    <mergeCell ref="A16:B16"/>
    <mergeCell ref="C16:G16"/>
    <mergeCell ref="A11:B11"/>
    <mergeCell ref="C11:G11"/>
    <mergeCell ref="A12:B12"/>
    <mergeCell ref="C12:G12"/>
    <mergeCell ref="A13:B13"/>
    <mergeCell ref="C13:G13"/>
    <mergeCell ref="A8:B8"/>
    <mergeCell ref="C8:G8"/>
    <mergeCell ref="A9:B9"/>
    <mergeCell ref="C9:G9"/>
    <mergeCell ref="A10:B10"/>
    <mergeCell ref="C10:G10"/>
    <mergeCell ref="B2:G2"/>
    <mergeCell ref="B3:G3"/>
    <mergeCell ref="B4:G4"/>
    <mergeCell ref="A6:F6"/>
    <mergeCell ref="A7:B7"/>
    <mergeCell ref="C7:G7"/>
  </mergeCells>
  <printOptions/>
  <pageMargins left="0.7" right="0.7" top="0.75" bottom="0.75" header="0.3" footer="0.3"/>
  <pageSetup orientation="portrait" paperSize="9"/>
  <ignoredErrors>
    <ignoredError sqref="A7:B16 A17:B18" numberStoredAsText="1"/>
  </ignoredErrors>
  <drawing r:id="rId1"/>
</worksheet>
</file>

<file path=xl/worksheets/sheet5.xml><?xml version="1.0" encoding="utf-8"?>
<worksheet xmlns="http://schemas.openxmlformats.org/spreadsheetml/2006/main" xmlns:r="http://schemas.openxmlformats.org/officeDocument/2006/relationships">
  <dimension ref="A1:H42"/>
  <sheetViews>
    <sheetView zoomScalePageLayoutView="0" workbookViewId="0" topLeftCell="A1">
      <selection activeCell="C33" sqref="C33:C34"/>
    </sheetView>
  </sheetViews>
  <sheetFormatPr defaultColWidth="9.140625" defaultRowHeight="12.75"/>
  <cols>
    <col min="1" max="2" width="5.7109375" style="0" customWidth="1"/>
    <col min="3" max="3" width="47.28125" style="0" customWidth="1"/>
    <col min="4" max="7" width="15.7109375" style="0" customWidth="1"/>
  </cols>
  <sheetData>
    <row r="1" spans="4:7" ht="15">
      <c r="D1" s="28"/>
      <c r="E1" s="28"/>
      <c r="F1" s="28"/>
      <c r="G1" s="28"/>
    </row>
    <row r="2" spans="1:8" ht="15.75">
      <c r="A2" s="8"/>
      <c r="B2" s="131" t="s">
        <v>25</v>
      </c>
      <c r="C2" s="131"/>
      <c r="D2" s="131"/>
      <c r="E2" s="131"/>
      <c r="F2" s="131"/>
      <c r="G2" s="131"/>
      <c r="H2" s="8"/>
    </row>
    <row r="3" spans="1:8" ht="15.75">
      <c r="A3" s="8"/>
      <c r="B3" s="175" t="s">
        <v>48</v>
      </c>
      <c r="C3" s="175"/>
      <c r="D3" s="175"/>
      <c r="E3" s="175"/>
      <c r="F3" s="175"/>
      <c r="G3" s="175"/>
      <c r="H3" s="8"/>
    </row>
    <row r="4" spans="2:7" ht="15.75">
      <c r="B4" s="176" t="s">
        <v>269</v>
      </c>
      <c r="C4" s="176"/>
      <c r="D4" s="176"/>
      <c r="E4" s="176"/>
      <c r="F4" s="176"/>
      <c r="G4" s="176"/>
    </row>
    <row r="5" spans="2:7" ht="15.75">
      <c r="B5" s="10"/>
      <c r="C5" s="50"/>
      <c r="D5" s="50"/>
      <c r="E5" s="50"/>
      <c r="F5" s="50"/>
      <c r="G5" s="50"/>
    </row>
    <row r="6" spans="1:8" s="3" customFormat="1" ht="15.75">
      <c r="A6" s="177" t="s">
        <v>52</v>
      </c>
      <c r="B6" s="177"/>
      <c r="C6" s="177"/>
      <c r="D6" s="177"/>
      <c r="E6" s="177"/>
      <c r="F6" s="177"/>
      <c r="G6" s="2"/>
      <c r="H6" s="2"/>
    </row>
    <row r="7" spans="1:7" s="4" customFormat="1" ht="15.75" customHeight="1">
      <c r="A7" s="171" t="s">
        <v>32</v>
      </c>
      <c r="B7" s="171"/>
      <c r="C7" s="172" t="s">
        <v>5</v>
      </c>
      <c r="D7" s="172"/>
      <c r="E7" s="172"/>
      <c r="F7" s="172"/>
      <c r="G7" s="172"/>
    </row>
    <row r="8" spans="1:7" s="4" customFormat="1" ht="15.75" customHeight="1">
      <c r="A8" s="171" t="s">
        <v>33</v>
      </c>
      <c r="B8" s="171"/>
      <c r="C8" s="172" t="s">
        <v>65</v>
      </c>
      <c r="D8" s="172"/>
      <c r="E8" s="172"/>
      <c r="F8" s="172"/>
      <c r="G8" s="172"/>
    </row>
    <row r="9" spans="1:7" s="4" customFormat="1" ht="39.75" customHeight="1">
      <c r="A9" s="171" t="s">
        <v>34</v>
      </c>
      <c r="B9" s="171"/>
      <c r="C9" s="178" t="s">
        <v>131</v>
      </c>
      <c r="D9" s="179"/>
      <c r="E9" s="179"/>
      <c r="F9" s="179"/>
      <c r="G9" s="180"/>
    </row>
    <row r="10" spans="1:7" s="4" customFormat="1" ht="27" customHeight="1">
      <c r="A10" s="171" t="s">
        <v>35</v>
      </c>
      <c r="B10" s="171"/>
      <c r="C10" s="173" t="s">
        <v>30</v>
      </c>
      <c r="D10" s="173"/>
      <c r="E10" s="173"/>
      <c r="F10" s="173"/>
      <c r="G10" s="173"/>
    </row>
    <row r="11" spans="1:7" s="4" customFormat="1" ht="39" customHeight="1">
      <c r="A11" s="171" t="s">
        <v>36</v>
      </c>
      <c r="B11" s="171"/>
      <c r="C11" s="174" t="s">
        <v>66</v>
      </c>
      <c r="D11" s="174"/>
      <c r="E11" s="174"/>
      <c r="F11" s="174"/>
      <c r="G11" s="174"/>
    </row>
    <row r="12" spans="1:7" s="4" customFormat="1" ht="29.25" customHeight="1">
      <c r="A12" s="171" t="s">
        <v>37</v>
      </c>
      <c r="B12" s="171"/>
      <c r="C12" s="172" t="s">
        <v>31</v>
      </c>
      <c r="D12" s="172"/>
      <c r="E12" s="172"/>
      <c r="F12" s="172"/>
      <c r="G12" s="172"/>
    </row>
    <row r="13" spans="1:7" s="4" customFormat="1" ht="38.25" customHeight="1">
      <c r="A13" s="171" t="s">
        <v>38</v>
      </c>
      <c r="B13" s="171"/>
      <c r="C13" s="173" t="s">
        <v>128</v>
      </c>
      <c r="D13" s="174"/>
      <c r="E13" s="174"/>
      <c r="F13" s="174"/>
      <c r="G13" s="174"/>
    </row>
    <row r="14" spans="1:7" s="4" customFormat="1" ht="25.5" customHeight="1">
      <c r="A14" s="171" t="s">
        <v>39</v>
      </c>
      <c r="B14" s="171"/>
      <c r="C14" s="173" t="s">
        <v>129</v>
      </c>
      <c r="D14" s="174"/>
      <c r="E14" s="174"/>
      <c r="F14" s="174"/>
      <c r="G14" s="174"/>
    </row>
    <row r="15" spans="1:7" s="4" customFormat="1" ht="15.75" customHeight="1">
      <c r="A15" s="171" t="s">
        <v>40</v>
      </c>
      <c r="B15" s="171"/>
      <c r="C15" s="173" t="s">
        <v>67</v>
      </c>
      <c r="D15" s="173"/>
      <c r="E15" s="173"/>
      <c r="F15" s="173"/>
      <c r="G15" s="173"/>
    </row>
    <row r="16" spans="1:7" s="4" customFormat="1" ht="38.25" customHeight="1">
      <c r="A16" s="171" t="s">
        <v>41</v>
      </c>
      <c r="B16" s="171"/>
      <c r="C16" s="178" t="s">
        <v>264</v>
      </c>
      <c r="D16" s="179"/>
      <c r="E16" s="179"/>
      <c r="F16" s="179"/>
      <c r="G16" s="180"/>
    </row>
    <row r="17" spans="1:7" s="4" customFormat="1" ht="16.5" customHeight="1">
      <c r="A17" s="171" t="s">
        <v>42</v>
      </c>
      <c r="B17" s="171"/>
      <c r="C17" s="178" t="s">
        <v>265</v>
      </c>
      <c r="D17" s="179"/>
      <c r="E17" s="179"/>
      <c r="F17" s="179"/>
      <c r="G17" s="180"/>
    </row>
    <row r="18" spans="1:6" s="4" customFormat="1" ht="16.5" customHeight="1">
      <c r="A18" s="5"/>
      <c r="B18" s="6"/>
      <c r="C18" s="6"/>
      <c r="D18" s="6"/>
      <c r="E18" s="6"/>
      <c r="F18" s="6"/>
    </row>
    <row r="19" spans="1:7" ht="25.5">
      <c r="A19" s="165" t="s">
        <v>0</v>
      </c>
      <c r="B19" s="166"/>
      <c r="C19" s="51" t="s">
        <v>12</v>
      </c>
      <c r="D19" s="167" t="s">
        <v>28</v>
      </c>
      <c r="E19" s="168"/>
      <c r="F19" s="169"/>
      <c r="G19" s="170"/>
    </row>
    <row r="20" spans="1:7" ht="15.75">
      <c r="A20" s="52" t="s">
        <v>170</v>
      </c>
      <c r="B20" s="53" t="s">
        <v>1</v>
      </c>
      <c r="C20" s="54" t="s">
        <v>233</v>
      </c>
      <c r="D20" s="154" t="s">
        <v>26</v>
      </c>
      <c r="E20" s="155"/>
      <c r="F20" s="154" t="s">
        <v>13</v>
      </c>
      <c r="G20" s="155"/>
    </row>
    <row r="21" spans="1:7" ht="13.5">
      <c r="A21" s="55"/>
      <c r="B21" s="56"/>
      <c r="C21" s="20" t="s">
        <v>120</v>
      </c>
      <c r="D21" s="147">
        <v>2</v>
      </c>
      <c r="E21" s="148"/>
      <c r="F21" s="148"/>
      <c r="G21" s="149"/>
    </row>
    <row r="22" spans="1:7" ht="13.5">
      <c r="A22" s="55"/>
      <c r="B22" s="56"/>
      <c r="C22" s="20" t="s">
        <v>18</v>
      </c>
      <c r="D22" s="156"/>
      <c r="E22" s="157"/>
      <c r="F22" s="157"/>
      <c r="G22" s="158"/>
    </row>
    <row r="23" spans="1:7" ht="13.5">
      <c r="A23" s="57"/>
      <c r="B23" s="58"/>
      <c r="C23" s="14" t="str">
        <f>CONCATENATE("Kopējā cena par ",A20,"",B20,"pozīciju bez PVN, EUR:")</f>
        <v>Kopējā cena par 4.1.pozīciju bez PVN, EUR:</v>
      </c>
      <c r="D23" s="159">
        <f>D21*D22</f>
        <v>0</v>
      </c>
      <c r="E23" s="160"/>
      <c r="F23" s="160"/>
      <c r="G23" s="161"/>
    </row>
    <row r="24" spans="1:7" ht="13.5">
      <c r="A24" s="55"/>
      <c r="B24" s="56"/>
      <c r="C24" s="20" t="s">
        <v>14</v>
      </c>
      <c r="D24" s="147"/>
      <c r="E24" s="148"/>
      <c r="F24" s="148"/>
      <c r="G24" s="149"/>
    </row>
    <row r="25" spans="1:7" ht="13.5">
      <c r="A25" s="55"/>
      <c r="B25" s="56"/>
      <c r="C25" s="20" t="s">
        <v>15</v>
      </c>
      <c r="D25" s="147"/>
      <c r="E25" s="148"/>
      <c r="F25" s="148"/>
      <c r="G25" s="149"/>
    </row>
    <row r="26" spans="1:7" ht="13.5">
      <c r="A26" s="57"/>
      <c r="B26" s="58"/>
      <c r="C26" s="34" t="s">
        <v>6</v>
      </c>
      <c r="D26" s="35"/>
      <c r="E26" s="35"/>
      <c r="F26" s="35"/>
      <c r="G26" s="36"/>
    </row>
    <row r="27" spans="1:7" ht="12.75">
      <c r="A27" s="55" t="str">
        <f>$A$20</f>
        <v>4.</v>
      </c>
      <c r="B27" s="60" t="s">
        <v>2</v>
      </c>
      <c r="C27" s="93" t="s">
        <v>234</v>
      </c>
      <c r="D27" s="140"/>
      <c r="E27" s="141"/>
      <c r="F27" s="140"/>
      <c r="G27" s="141"/>
    </row>
    <row r="28" spans="1:7" ht="12.75">
      <c r="A28" s="55" t="str">
        <f>$A$20</f>
        <v>4.</v>
      </c>
      <c r="B28" s="60" t="s">
        <v>3</v>
      </c>
      <c r="C28" s="93" t="s">
        <v>235</v>
      </c>
      <c r="D28" s="140"/>
      <c r="E28" s="141"/>
      <c r="F28" s="140"/>
      <c r="G28" s="141"/>
    </row>
    <row r="29" spans="1:7" ht="15">
      <c r="A29" s="55" t="str">
        <f>$A$20</f>
        <v>4.</v>
      </c>
      <c r="B29" s="60" t="s">
        <v>4</v>
      </c>
      <c r="C29" s="93" t="s">
        <v>236</v>
      </c>
      <c r="D29" s="150"/>
      <c r="E29" s="151"/>
      <c r="F29" s="152"/>
      <c r="G29" s="153"/>
    </row>
    <row r="30" spans="1:7" ht="25.5">
      <c r="A30" s="55" t="str">
        <f>$A$20</f>
        <v>4.</v>
      </c>
      <c r="B30" s="60" t="s">
        <v>8</v>
      </c>
      <c r="C30" s="93" t="s">
        <v>237</v>
      </c>
      <c r="D30" s="150"/>
      <c r="E30" s="151"/>
      <c r="F30" s="152"/>
      <c r="G30" s="153"/>
    </row>
    <row r="32" spans="2:7" ht="15">
      <c r="B32" s="15"/>
      <c r="C32" s="38" t="s">
        <v>294</v>
      </c>
      <c r="D32" s="142">
        <f>D23</f>
        <v>0</v>
      </c>
      <c r="E32" s="143"/>
      <c r="F32" s="15"/>
      <c r="G32" s="15"/>
    </row>
    <row r="33" spans="2:7" ht="12.75">
      <c r="B33" s="15"/>
      <c r="C33" s="144" t="s">
        <v>293</v>
      </c>
      <c r="D33" s="145">
        <f>SUM(D31:E32)</f>
        <v>0</v>
      </c>
      <c r="E33" s="146"/>
      <c r="F33" s="15"/>
      <c r="G33" s="15"/>
    </row>
    <row r="34" spans="2:7" ht="12.75">
      <c r="B34" s="15"/>
      <c r="C34" s="144"/>
      <c r="D34" s="146"/>
      <c r="E34" s="146"/>
      <c r="F34" s="15"/>
      <c r="G34" s="15"/>
    </row>
    <row r="35" spans="2:7" ht="15">
      <c r="B35" s="15"/>
      <c r="C35" s="29" t="s">
        <v>53</v>
      </c>
      <c r="D35" s="134"/>
      <c r="E35" s="134"/>
      <c r="F35" s="15"/>
      <c r="G35" s="15"/>
    </row>
    <row r="36" spans="2:7" ht="15">
      <c r="B36" s="15"/>
      <c r="C36" s="30" t="s">
        <v>54</v>
      </c>
      <c r="D36" s="135">
        <f>D33*(1+D35)</f>
        <v>0</v>
      </c>
      <c r="E36" s="135"/>
      <c r="F36" s="15"/>
      <c r="G36" s="15"/>
    </row>
    <row r="37" ht="15">
      <c r="C37" s="31"/>
    </row>
    <row r="38" spans="3:5" ht="60.75" customHeight="1">
      <c r="C38" s="136" t="s">
        <v>55</v>
      </c>
      <c r="D38" s="136"/>
      <c r="E38" s="136"/>
    </row>
    <row r="39" ht="12.75">
      <c r="B39" s="32"/>
    </row>
    <row r="40" spans="1:4" ht="12.75">
      <c r="A40" s="137" t="s">
        <v>56</v>
      </c>
      <c r="B40" s="137"/>
      <c r="C40" s="137"/>
      <c r="D40" s="137"/>
    </row>
    <row r="41" spans="1:4" ht="12.75">
      <c r="A41" s="138" t="s">
        <v>57</v>
      </c>
      <c r="B41" s="138"/>
      <c r="C41" s="138"/>
      <c r="D41" s="138"/>
    </row>
    <row r="42" spans="1:4" ht="12.75">
      <c r="A42" s="139" t="s">
        <v>58</v>
      </c>
      <c r="B42" s="139"/>
      <c r="C42" s="139"/>
      <c r="D42" s="139"/>
    </row>
  </sheetData>
  <sheetProtection/>
  <mergeCells count="52">
    <mergeCell ref="D36:E36"/>
    <mergeCell ref="C38:E38"/>
    <mergeCell ref="A40:D40"/>
    <mergeCell ref="A41:D41"/>
    <mergeCell ref="A42:D42"/>
    <mergeCell ref="D30:E30"/>
    <mergeCell ref="F30:G30"/>
    <mergeCell ref="D32:E32"/>
    <mergeCell ref="C33:C34"/>
    <mergeCell ref="D33:E34"/>
    <mergeCell ref="D35:E35"/>
    <mergeCell ref="D25:G25"/>
    <mergeCell ref="D27:E27"/>
    <mergeCell ref="F27:G27"/>
    <mergeCell ref="D28:E28"/>
    <mergeCell ref="F28:G28"/>
    <mergeCell ref="D29:E29"/>
    <mergeCell ref="F29:G29"/>
    <mergeCell ref="D20:E20"/>
    <mergeCell ref="F20:G20"/>
    <mergeCell ref="D21:G21"/>
    <mergeCell ref="D22:G22"/>
    <mergeCell ref="D23:G23"/>
    <mergeCell ref="D24:G24"/>
    <mergeCell ref="A15:B15"/>
    <mergeCell ref="C15:G15"/>
    <mergeCell ref="A16:B16"/>
    <mergeCell ref="C16:G16"/>
    <mergeCell ref="A19:B19"/>
    <mergeCell ref="D19:G19"/>
    <mergeCell ref="A17:B17"/>
    <mergeCell ref="C17:G17"/>
    <mergeCell ref="A12:B12"/>
    <mergeCell ref="C12:G12"/>
    <mergeCell ref="A13:B13"/>
    <mergeCell ref="C13:G13"/>
    <mergeCell ref="A14:B14"/>
    <mergeCell ref="C14:G14"/>
    <mergeCell ref="A9:B9"/>
    <mergeCell ref="C9:G9"/>
    <mergeCell ref="A10:B10"/>
    <mergeCell ref="C10:G10"/>
    <mergeCell ref="A11:B11"/>
    <mergeCell ref="C11:G11"/>
    <mergeCell ref="A8:B8"/>
    <mergeCell ref="C8:G8"/>
    <mergeCell ref="B2:G2"/>
    <mergeCell ref="B3:G3"/>
    <mergeCell ref="B4:G4"/>
    <mergeCell ref="A6:F6"/>
    <mergeCell ref="A7:B7"/>
    <mergeCell ref="C7:G7"/>
  </mergeCells>
  <printOptions/>
  <pageMargins left="0.7" right="0.7" top="0.75" bottom="0.75" header="0.3" footer="0.3"/>
  <pageSetup orientation="portrait" paperSize="9"/>
  <ignoredErrors>
    <ignoredError sqref="A7:B15 A16:B17" numberStoredAsText="1"/>
  </ignoredErrors>
</worksheet>
</file>

<file path=xl/worksheets/sheet6.xml><?xml version="1.0" encoding="utf-8"?>
<worksheet xmlns="http://schemas.openxmlformats.org/spreadsheetml/2006/main" xmlns:r="http://schemas.openxmlformats.org/officeDocument/2006/relationships">
  <dimension ref="A1:H65"/>
  <sheetViews>
    <sheetView zoomScalePageLayoutView="0" workbookViewId="0" topLeftCell="A1">
      <selection activeCell="C56" sqref="C56:D57"/>
    </sheetView>
  </sheetViews>
  <sheetFormatPr defaultColWidth="9.140625" defaultRowHeight="12.75"/>
  <cols>
    <col min="1" max="1" width="6.28125" style="0" customWidth="1"/>
    <col min="2" max="2" width="55.57421875" style="0" customWidth="1"/>
    <col min="3" max="3" width="16.00390625" style="0" customWidth="1"/>
    <col min="4" max="4" width="16.28125" style="0" customWidth="1"/>
    <col min="5" max="6" width="15.7109375" style="0" customWidth="1"/>
    <col min="8" max="8" width="11.8515625" style="0" bestFit="1" customWidth="1"/>
  </cols>
  <sheetData>
    <row r="1" spans="1:6" s="15" customFormat="1" ht="12.75">
      <c r="A1" s="18"/>
      <c r="B1" s="17"/>
      <c r="C1" s="16"/>
      <c r="D1" s="16"/>
      <c r="E1" s="16"/>
      <c r="F1" s="19"/>
    </row>
    <row r="2" spans="1:6" s="15" customFormat="1" ht="15.75">
      <c r="A2" s="131" t="s">
        <v>25</v>
      </c>
      <c r="B2" s="131"/>
      <c r="C2" s="131"/>
      <c r="D2" s="131"/>
      <c r="E2" s="131"/>
      <c r="F2" s="131"/>
    </row>
    <row r="3" spans="1:6" s="1" customFormat="1" ht="15.75">
      <c r="A3" s="175" t="s">
        <v>48</v>
      </c>
      <c r="B3" s="175"/>
      <c r="C3" s="175"/>
      <c r="D3" s="175"/>
      <c r="E3" s="175"/>
      <c r="F3" s="175"/>
    </row>
    <row r="4" spans="1:6" s="1" customFormat="1" ht="15.75">
      <c r="A4" s="176" t="s">
        <v>270</v>
      </c>
      <c r="B4" s="176"/>
      <c r="C4" s="176"/>
      <c r="D4" s="176"/>
      <c r="E4" s="176"/>
      <c r="F4" s="176"/>
    </row>
    <row r="5" spans="1:6" s="1" customFormat="1" ht="15.75">
      <c r="A5" s="10"/>
      <c r="B5" s="95"/>
      <c r="C5" s="95"/>
      <c r="D5" s="95"/>
      <c r="E5" s="95"/>
      <c r="F5" s="95"/>
    </row>
    <row r="6" spans="1:8" s="3" customFormat="1" ht="15.75">
      <c r="A6" s="177" t="s">
        <v>52</v>
      </c>
      <c r="B6" s="177"/>
      <c r="C6" s="177"/>
      <c r="D6" s="177"/>
      <c r="E6" s="177"/>
      <c r="F6" s="177"/>
      <c r="G6" s="2"/>
      <c r="H6" s="2"/>
    </row>
    <row r="7" spans="1:6" s="4" customFormat="1" ht="15.75" customHeight="1">
      <c r="A7" s="25" t="s">
        <v>32</v>
      </c>
      <c r="B7" s="172" t="s">
        <v>5</v>
      </c>
      <c r="C7" s="172"/>
      <c r="D7" s="172"/>
      <c r="E7" s="172"/>
      <c r="F7" s="172"/>
    </row>
    <row r="8" spans="1:6" s="4" customFormat="1" ht="15.75" customHeight="1">
      <c r="A8" s="25" t="s">
        <v>33</v>
      </c>
      <c r="B8" s="172" t="s">
        <v>65</v>
      </c>
      <c r="C8" s="172"/>
      <c r="D8" s="172"/>
      <c r="E8" s="172"/>
      <c r="F8" s="172"/>
    </row>
    <row r="9" spans="1:6" s="4" customFormat="1" ht="39.75" customHeight="1">
      <c r="A9" s="25" t="s">
        <v>34</v>
      </c>
      <c r="B9" s="178" t="s">
        <v>131</v>
      </c>
      <c r="C9" s="179"/>
      <c r="D9" s="179"/>
      <c r="E9" s="179"/>
      <c r="F9" s="180"/>
    </row>
    <row r="10" spans="1:6" s="4" customFormat="1" ht="28.5" customHeight="1">
      <c r="A10" s="25" t="s">
        <v>35</v>
      </c>
      <c r="B10" s="173" t="s">
        <v>30</v>
      </c>
      <c r="C10" s="173"/>
      <c r="D10" s="173"/>
      <c r="E10" s="173"/>
      <c r="F10" s="173"/>
    </row>
    <row r="11" spans="1:6" s="4" customFormat="1" ht="39" customHeight="1">
      <c r="A11" s="25" t="s">
        <v>36</v>
      </c>
      <c r="B11" s="174" t="s">
        <v>66</v>
      </c>
      <c r="C11" s="174"/>
      <c r="D11" s="174"/>
      <c r="E11" s="174"/>
      <c r="F11" s="174"/>
    </row>
    <row r="12" spans="1:6" s="4" customFormat="1" ht="29.25" customHeight="1">
      <c r="A12" s="25" t="s">
        <v>37</v>
      </c>
      <c r="B12" s="172" t="s">
        <v>31</v>
      </c>
      <c r="C12" s="172"/>
      <c r="D12" s="172"/>
      <c r="E12" s="172"/>
      <c r="F12" s="172"/>
    </row>
    <row r="13" spans="1:6" s="4" customFormat="1" ht="39.75" customHeight="1">
      <c r="A13" s="25" t="s">
        <v>38</v>
      </c>
      <c r="B13" s="172" t="s">
        <v>130</v>
      </c>
      <c r="C13" s="172"/>
      <c r="D13" s="172"/>
      <c r="E13" s="172"/>
      <c r="F13" s="172"/>
    </row>
    <row r="14" spans="1:6" s="4" customFormat="1" ht="27" customHeight="1">
      <c r="A14" s="25" t="s">
        <v>39</v>
      </c>
      <c r="B14" s="173" t="s">
        <v>128</v>
      </c>
      <c r="C14" s="174"/>
      <c r="D14" s="174"/>
      <c r="E14" s="174"/>
      <c r="F14" s="174"/>
    </row>
    <row r="15" spans="1:6" s="4" customFormat="1" ht="25.5" customHeight="1">
      <c r="A15" s="25" t="s">
        <v>40</v>
      </c>
      <c r="B15" s="173" t="s">
        <v>129</v>
      </c>
      <c r="C15" s="174"/>
      <c r="D15" s="174"/>
      <c r="E15" s="174"/>
      <c r="F15" s="174"/>
    </row>
    <row r="16" spans="1:6" s="4" customFormat="1" ht="15.75" customHeight="1">
      <c r="A16" s="25" t="s">
        <v>41</v>
      </c>
      <c r="B16" s="173" t="s">
        <v>67</v>
      </c>
      <c r="C16" s="173"/>
      <c r="D16" s="173"/>
      <c r="E16" s="173"/>
      <c r="F16" s="173"/>
    </row>
    <row r="17" spans="1:6" s="4" customFormat="1" ht="38.25" customHeight="1">
      <c r="A17" s="25" t="s">
        <v>42</v>
      </c>
      <c r="B17" s="178" t="s">
        <v>264</v>
      </c>
      <c r="C17" s="179"/>
      <c r="D17" s="179"/>
      <c r="E17" s="179"/>
      <c r="F17" s="180"/>
    </row>
    <row r="18" spans="1:6" s="4" customFormat="1" ht="16.5" customHeight="1">
      <c r="A18" s="25" t="s">
        <v>43</v>
      </c>
      <c r="B18" s="178" t="s">
        <v>265</v>
      </c>
      <c r="C18" s="179"/>
      <c r="D18" s="179"/>
      <c r="E18" s="179"/>
      <c r="F18" s="180"/>
    </row>
    <row r="19" spans="1:6" s="4" customFormat="1" ht="18" customHeight="1">
      <c r="A19" s="5"/>
      <c r="B19" s="6"/>
      <c r="C19" s="6"/>
      <c r="D19" s="6"/>
      <c r="E19" s="6"/>
      <c r="F19" s="6"/>
    </row>
    <row r="20" spans="1:4" ht="38.25">
      <c r="A20" s="109" t="s">
        <v>0</v>
      </c>
      <c r="B20" s="116" t="s">
        <v>12</v>
      </c>
      <c r="C20" s="110" t="s">
        <v>242</v>
      </c>
      <c r="D20" s="110" t="s">
        <v>13</v>
      </c>
    </row>
    <row r="21" spans="1:4" ht="15.75">
      <c r="A21" s="103" t="s">
        <v>295</v>
      </c>
      <c r="B21" s="96" t="s">
        <v>243</v>
      </c>
      <c r="C21" s="186"/>
      <c r="D21" s="187"/>
    </row>
    <row r="22" spans="1:4" ht="12.75">
      <c r="A22" s="101"/>
      <c r="B22" s="9" t="s">
        <v>17</v>
      </c>
      <c r="C22" s="188">
        <v>16</v>
      </c>
      <c r="D22" s="189"/>
    </row>
    <row r="23" spans="1:4" ht="12.75">
      <c r="A23" s="101"/>
      <c r="B23" s="9" t="s">
        <v>18</v>
      </c>
      <c r="C23" s="190"/>
      <c r="D23" s="191"/>
    </row>
    <row r="24" spans="1:4" ht="12.75">
      <c r="A24" s="104"/>
      <c r="B24" s="14" t="str">
        <f>CONCATENATE("Kopējā cena par ",A21,"pozīciju bez PVN, EUR:")</f>
        <v>Kopējā cena par 5.1.pozīciju bez PVN, EUR:</v>
      </c>
      <c r="C24" s="159">
        <f>C22*C23</f>
        <v>0</v>
      </c>
      <c r="D24" s="161"/>
    </row>
    <row r="25" spans="1:4" ht="12.75">
      <c r="A25" s="101"/>
      <c r="B25" s="9" t="s">
        <v>14</v>
      </c>
      <c r="C25" s="188"/>
      <c r="D25" s="189"/>
    </row>
    <row r="26" spans="1:4" ht="12.75">
      <c r="A26" s="101"/>
      <c r="B26" s="9" t="s">
        <v>15</v>
      </c>
      <c r="C26" s="188"/>
      <c r="D26" s="189"/>
    </row>
    <row r="27" spans="1:4" ht="13.5">
      <c r="A27" s="97"/>
      <c r="B27" s="113" t="s">
        <v>7</v>
      </c>
      <c r="C27" s="114"/>
      <c r="D27" s="115"/>
    </row>
    <row r="28" spans="1:4" ht="12.75">
      <c r="A28" s="111" t="s">
        <v>296</v>
      </c>
      <c r="B28" s="98" t="s">
        <v>248</v>
      </c>
      <c r="C28" s="106"/>
      <c r="D28" s="107"/>
    </row>
    <row r="29" spans="1:4" ht="13.5">
      <c r="A29" s="97"/>
      <c r="B29" s="113" t="s">
        <v>238</v>
      </c>
      <c r="C29" s="114"/>
      <c r="D29" s="115"/>
    </row>
    <row r="30" spans="1:4" ht="12.75">
      <c r="A30" s="108" t="s">
        <v>298</v>
      </c>
      <c r="B30" s="61" t="s">
        <v>249</v>
      </c>
      <c r="C30" s="107"/>
      <c r="D30" s="107"/>
    </row>
    <row r="31" spans="1:4" ht="12.75">
      <c r="A31" s="108" t="s">
        <v>299</v>
      </c>
      <c r="B31" s="61" t="s">
        <v>239</v>
      </c>
      <c r="C31" s="107"/>
      <c r="D31" s="107"/>
    </row>
    <row r="32" spans="1:4" ht="12.75">
      <c r="A32" s="108" t="s">
        <v>300</v>
      </c>
      <c r="B32" s="27" t="s">
        <v>240</v>
      </c>
      <c r="C32" s="107"/>
      <c r="D32" s="107"/>
    </row>
    <row r="33" spans="1:4" ht="25.5">
      <c r="A33" s="108" t="s">
        <v>301</v>
      </c>
      <c r="B33" s="99" t="s">
        <v>250</v>
      </c>
      <c r="C33" s="107"/>
      <c r="D33" s="107"/>
    </row>
    <row r="34" spans="1:4" ht="13.5">
      <c r="A34" s="100"/>
      <c r="B34" s="113" t="s">
        <v>244</v>
      </c>
      <c r="C34" s="114"/>
      <c r="D34" s="115"/>
    </row>
    <row r="35" spans="1:4" ht="25.5">
      <c r="A35" s="108" t="s">
        <v>302</v>
      </c>
      <c r="B35" s="112" t="s">
        <v>251</v>
      </c>
      <c r="C35" s="107"/>
      <c r="D35" s="107"/>
    </row>
    <row r="36" ht="12.75">
      <c r="B36" s="102"/>
    </row>
    <row r="37" spans="1:4" ht="15.75">
      <c r="A37" s="103" t="s">
        <v>303</v>
      </c>
      <c r="B37" s="96" t="s">
        <v>245</v>
      </c>
      <c r="C37" s="186"/>
      <c r="D37" s="187"/>
    </row>
    <row r="38" spans="1:4" ht="12.75">
      <c r="A38" s="101"/>
      <c r="B38" s="9" t="s">
        <v>252</v>
      </c>
      <c r="C38" s="188">
        <v>8</v>
      </c>
      <c r="D38" s="189"/>
    </row>
    <row r="39" spans="1:4" ht="12.75">
      <c r="A39" s="101"/>
      <c r="B39" s="9" t="s">
        <v>246</v>
      </c>
      <c r="C39" s="190"/>
      <c r="D39" s="191"/>
    </row>
    <row r="40" spans="1:4" ht="12.75">
      <c r="A40" s="104"/>
      <c r="B40" s="14" t="str">
        <f>CONCATENATE("Kopējā cena par ",A37,"pozīciju bez PVN, EUR:")</f>
        <v>Kopējā cena par 5.2.pozīciju bez PVN, EUR:</v>
      </c>
      <c r="C40" s="159">
        <f>C38*C39</f>
        <v>0</v>
      </c>
      <c r="D40" s="161"/>
    </row>
    <row r="41" spans="1:4" ht="12.75">
      <c r="A41" s="101"/>
      <c r="B41" s="9" t="s">
        <v>14</v>
      </c>
      <c r="C41" s="188"/>
      <c r="D41" s="189"/>
    </row>
    <row r="42" spans="1:4" ht="12.75">
      <c r="A42" s="101"/>
      <c r="B42" s="9" t="s">
        <v>15</v>
      </c>
      <c r="C42" s="188"/>
      <c r="D42" s="189"/>
    </row>
    <row r="43" spans="1:4" ht="13.5">
      <c r="A43" s="97"/>
      <c r="B43" s="192" t="s">
        <v>7</v>
      </c>
      <c r="C43" s="193"/>
      <c r="D43" s="194"/>
    </row>
    <row r="44" spans="1:4" ht="25.5">
      <c r="A44" s="111" t="s">
        <v>304</v>
      </c>
      <c r="B44" s="105" t="s">
        <v>247</v>
      </c>
      <c r="C44" s="106"/>
      <c r="D44" s="107"/>
    </row>
    <row r="45" spans="1:4" ht="13.5">
      <c r="A45" s="97"/>
      <c r="B45" s="192" t="s">
        <v>238</v>
      </c>
      <c r="C45" s="193"/>
      <c r="D45" s="194"/>
    </row>
    <row r="46" spans="1:4" ht="12.75">
      <c r="A46" s="108" t="s">
        <v>297</v>
      </c>
      <c r="B46" s="61" t="s">
        <v>241</v>
      </c>
      <c r="C46" s="107"/>
      <c r="D46" s="107"/>
    </row>
    <row r="47" spans="1:4" ht="12.75">
      <c r="A47" s="108" t="s">
        <v>305</v>
      </c>
      <c r="B47" s="61" t="s">
        <v>253</v>
      </c>
      <c r="C47" s="107"/>
      <c r="D47" s="107"/>
    </row>
    <row r="48" spans="1:4" ht="12.75">
      <c r="A48" s="108" t="s">
        <v>306</v>
      </c>
      <c r="B48" s="61" t="s">
        <v>254</v>
      </c>
      <c r="D48" s="107"/>
    </row>
    <row r="49" spans="1:4" ht="12.75">
      <c r="A49" s="108" t="s">
        <v>307</v>
      </c>
      <c r="B49" s="61" t="s">
        <v>255</v>
      </c>
      <c r="C49" s="107"/>
      <c r="D49" s="107"/>
    </row>
    <row r="50" spans="1:4" ht="25.5">
      <c r="A50" s="108" t="s">
        <v>308</v>
      </c>
      <c r="B50" s="99" t="s">
        <v>256</v>
      </c>
      <c r="C50" s="107"/>
      <c r="D50" s="107"/>
    </row>
    <row r="51" spans="1:4" ht="13.5">
      <c r="A51" s="100"/>
      <c r="B51" s="192" t="s">
        <v>244</v>
      </c>
      <c r="C51" s="193"/>
      <c r="D51" s="194"/>
    </row>
    <row r="52" spans="1:4" ht="25.5">
      <c r="A52" s="108" t="s">
        <v>309</v>
      </c>
      <c r="B52" s="112" t="s">
        <v>257</v>
      </c>
      <c r="C52" s="107"/>
      <c r="D52" s="107"/>
    </row>
    <row r="54" spans="1:5" ht="15">
      <c r="A54" s="37"/>
      <c r="B54" s="38" t="s">
        <v>310</v>
      </c>
      <c r="C54" s="199">
        <f>C24</f>
        <v>0</v>
      </c>
      <c r="D54" s="200"/>
      <c r="E54" s="11"/>
    </row>
    <row r="55" spans="1:4" ht="15">
      <c r="A55" s="37"/>
      <c r="B55" s="38" t="s">
        <v>311</v>
      </c>
      <c r="C55" s="199">
        <f>C40</f>
        <v>0</v>
      </c>
      <c r="D55" s="200"/>
    </row>
    <row r="56" spans="1:4" ht="15">
      <c r="A56" s="37"/>
      <c r="B56" s="201" t="s">
        <v>312</v>
      </c>
      <c r="C56" s="202">
        <f>SUM(C54:D55)</f>
        <v>0</v>
      </c>
      <c r="D56" s="203"/>
    </row>
    <row r="57" spans="1:4" ht="15">
      <c r="A57" s="37"/>
      <c r="B57" s="201"/>
      <c r="C57" s="203"/>
      <c r="D57" s="203"/>
    </row>
    <row r="58" spans="1:4" ht="15">
      <c r="A58" s="37"/>
      <c r="B58" s="39" t="s">
        <v>53</v>
      </c>
      <c r="C58" s="134"/>
      <c r="D58" s="134"/>
    </row>
    <row r="59" spans="1:4" ht="15">
      <c r="A59" s="37"/>
      <c r="B59" s="40" t="s">
        <v>69</v>
      </c>
      <c r="C59" s="135">
        <f>C56*(1+C58)</f>
        <v>0</v>
      </c>
      <c r="D59" s="135"/>
    </row>
    <row r="60" spans="1:5" ht="15">
      <c r="A60" s="37"/>
      <c r="B60" s="37"/>
      <c r="C60" s="41"/>
      <c r="D60" s="37"/>
      <c r="E60" s="37"/>
    </row>
    <row r="61" spans="1:5" ht="66.75" customHeight="1">
      <c r="A61" s="37"/>
      <c r="B61" s="195" t="s">
        <v>55</v>
      </c>
      <c r="C61" s="195"/>
      <c r="D61" s="195"/>
      <c r="E61" s="42"/>
    </row>
    <row r="62" spans="1:5" ht="15">
      <c r="A62" s="37"/>
      <c r="B62" s="43"/>
      <c r="C62" s="37"/>
      <c r="D62" s="37"/>
      <c r="E62" s="37"/>
    </row>
    <row r="63" spans="1:5" ht="15">
      <c r="A63" s="196" t="s">
        <v>56</v>
      </c>
      <c r="B63" s="196"/>
      <c r="C63" s="196"/>
      <c r="D63" s="196"/>
      <c r="E63" s="37"/>
    </row>
    <row r="64" spans="1:5" ht="12.75">
      <c r="A64" s="197" t="s">
        <v>70</v>
      </c>
      <c r="B64" s="197"/>
      <c r="C64" s="197"/>
      <c r="D64" s="197"/>
      <c r="E64" s="197"/>
    </row>
    <row r="65" spans="1:5" ht="12.75">
      <c r="A65" s="198" t="s">
        <v>58</v>
      </c>
      <c r="B65" s="198"/>
      <c r="C65" s="198"/>
      <c r="D65" s="198"/>
      <c r="E65" s="198"/>
    </row>
    <row r="67" s="15" customFormat="1" ht="12.75"/>
  </sheetData>
  <sheetProtection/>
  <mergeCells count="41">
    <mergeCell ref="C59:D59"/>
    <mergeCell ref="B61:D61"/>
    <mergeCell ref="A63:D63"/>
    <mergeCell ref="A64:E64"/>
    <mergeCell ref="A65:E65"/>
    <mergeCell ref="C54:D54"/>
    <mergeCell ref="C55:D55"/>
    <mergeCell ref="B56:B57"/>
    <mergeCell ref="C56:D57"/>
    <mergeCell ref="C58:D58"/>
    <mergeCell ref="C40:D40"/>
    <mergeCell ref="C41:D41"/>
    <mergeCell ref="C42:D42"/>
    <mergeCell ref="B43:D43"/>
    <mergeCell ref="B45:D45"/>
    <mergeCell ref="B51:D51"/>
    <mergeCell ref="C37:D37"/>
    <mergeCell ref="C38:D38"/>
    <mergeCell ref="C39:D39"/>
    <mergeCell ref="C23:D23"/>
    <mergeCell ref="C24:D24"/>
    <mergeCell ref="C25:D25"/>
    <mergeCell ref="C26:D26"/>
    <mergeCell ref="B17:F17"/>
    <mergeCell ref="C21:D21"/>
    <mergeCell ref="C22:D22"/>
    <mergeCell ref="B9:F9"/>
    <mergeCell ref="B10:F10"/>
    <mergeCell ref="B11:F11"/>
    <mergeCell ref="B12:F12"/>
    <mergeCell ref="B13:F13"/>
    <mergeCell ref="B18:F18"/>
    <mergeCell ref="B14:F14"/>
    <mergeCell ref="B15:F15"/>
    <mergeCell ref="B16:F16"/>
    <mergeCell ref="A2:F2"/>
    <mergeCell ref="A3:F3"/>
    <mergeCell ref="A4:F4"/>
    <mergeCell ref="A6:F6"/>
    <mergeCell ref="B7:F7"/>
    <mergeCell ref="B8:F8"/>
  </mergeCells>
  <printOptions/>
  <pageMargins left="0.7" right="0.7" top="0.75" bottom="0.75" header="0.3" footer="0.3"/>
  <pageSetup orientation="portrait" paperSize="9"/>
  <ignoredErrors>
    <ignoredError sqref="A7:A18" numberStoredAsText="1"/>
    <ignoredError sqref="A29 A51 A34" twoDigitTextYear="1"/>
  </ignoredErrors>
</worksheet>
</file>

<file path=xl/worksheets/sheet7.xml><?xml version="1.0" encoding="utf-8"?>
<worksheet xmlns="http://schemas.openxmlformats.org/spreadsheetml/2006/main" xmlns:r="http://schemas.openxmlformats.org/officeDocument/2006/relationships">
  <dimension ref="A1:H45"/>
  <sheetViews>
    <sheetView zoomScalePageLayoutView="0" workbookViewId="0" topLeftCell="A1">
      <selection activeCell="F20" sqref="F20"/>
    </sheetView>
  </sheetViews>
  <sheetFormatPr defaultColWidth="9.140625" defaultRowHeight="12.75"/>
  <cols>
    <col min="1" max="1" width="6.28125" style="0" customWidth="1"/>
    <col min="2" max="2" width="55.57421875" style="0" customWidth="1"/>
    <col min="3" max="3" width="16.00390625" style="0" customWidth="1"/>
    <col min="4" max="4" width="16.28125" style="0" customWidth="1"/>
    <col min="5" max="6" width="15.7109375" style="0" customWidth="1"/>
    <col min="8" max="8" width="11.8515625" style="0" bestFit="1" customWidth="1"/>
  </cols>
  <sheetData>
    <row r="1" spans="1:6" s="15" customFormat="1" ht="12.75">
      <c r="A1" s="18"/>
      <c r="B1" s="17"/>
      <c r="C1" s="16"/>
      <c r="D1" s="16"/>
      <c r="E1" s="16"/>
      <c r="F1" s="19"/>
    </row>
    <row r="2" spans="1:6" s="15" customFormat="1" ht="15.75">
      <c r="A2" s="131" t="s">
        <v>25</v>
      </c>
      <c r="B2" s="131"/>
      <c r="C2" s="131"/>
      <c r="D2" s="131"/>
      <c r="E2" s="131"/>
      <c r="F2" s="131"/>
    </row>
    <row r="3" spans="1:6" s="1" customFormat="1" ht="15.75">
      <c r="A3" s="175" t="s">
        <v>48</v>
      </c>
      <c r="B3" s="175"/>
      <c r="C3" s="175"/>
      <c r="D3" s="175"/>
      <c r="E3" s="175"/>
      <c r="F3" s="175"/>
    </row>
    <row r="4" spans="1:6" s="1" customFormat="1" ht="15.75">
      <c r="A4" s="176" t="s">
        <v>271</v>
      </c>
      <c r="B4" s="176"/>
      <c r="C4" s="176"/>
      <c r="D4" s="176"/>
      <c r="E4" s="176"/>
      <c r="F4" s="176"/>
    </row>
    <row r="5" spans="1:6" s="1" customFormat="1" ht="15.75">
      <c r="A5" s="10"/>
      <c r="B5" s="117"/>
      <c r="C5" s="117"/>
      <c r="D5" s="117"/>
      <c r="E5" s="117"/>
      <c r="F5" s="117"/>
    </row>
    <row r="6" spans="1:8" s="3" customFormat="1" ht="15.75">
      <c r="A6" s="177" t="s">
        <v>52</v>
      </c>
      <c r="B6" s="177"/>
      <c r="C6" s="177"/>
      <c r="D6" s="177"/>
      <c r="E6" s="177"/>
      <c r="F6" s="177"/>
      <c r="G6" s="2"/>
      <c r="H6" s="2"/>
    </row>
    <row r="7" spans="1:6" s="4" customFormat="1" ht="15.75" customHeight="1">
      <c r="A7" s="25" t="s">
        <v>32</v>
      </c>
      <c r="B7" s="172" t="s">
        <v>5</v>
      </c>
      <c r="C7" s="172"/>
      <c r="D7" s="172"/>
      <c r="E7" s="172"/>
      <c r="F7" s="172"/>
    </row>
    <row r="8" spans="1:6" s="4" customFormat="1" ht="15.75" customHeight="1">
      <c r="A8" s="25" t="s">
        <v>33</v>
      </c>
      <c r="B8" s="172" t="s">
        <v>65</v>
      </c>
      <c r="C8" s="172"/>
      <c r="D8" s="172"/>
      <c r="E8" s="172"/>
      <c r="F8" s="172"/>
    </row>
    <row r="9" spans="1:6" s="4" customFormat="1" ht="39.75" customHeight="1">
      <c r="A9" s="25" t="s">
        <v>34</v>
      </c>
      <c r="B9" s="178" t="s">
        <v>131</v>
      </c>
      <c r="C9" s="179"/>
      <c r="D9" s="179"/>
      <c r="E9" s="179"/>
      <c r="F9" s="180"/>
    </row>
    <row r="10" spans="1:6" s="4" customFormat="1" ht="28.5" customHeight="1">
      <c r="A10" s="25" t="s">
        <v>35</v>
      </c>
      <c r="B10" s="173" t="s">
        <v>30</v>
      </c>
      <c r="C10" s="173"/>
      <c r="D10" s="173"/>
      <c r="E10" s="173"/>
      <c r="F10" s="173"/>
    </row>
    <row r="11" spans="1:6" s="4" customFormat="1" ht="39" customHeight="1">
      <c r="A11" s="25" t="s">
        <v>36</v>
      </c>
      <c r="B11" s="174" t="s">
        <v>66</v>
      </c>
      <c r="C11" s="174"/>
      <c r="D11" s="174"/>
      <c r="E11" s="174"/>
      <c r="F11" s="174"/>
    </row>
    <row r="12" spans="1:6" s="4" customFormat="1" ht="29.25" customHeight="1">
      <c r="A12" s="25" t="s">
        <v>37</v>
      </c>
      <c r="B12" s="172" t="s">
        <v>31</v>
      </c>
      <c r="C12" s="172"/>
      <c r="D12" s="172"/>
      <c r="E12" s="172"/>
      <c r="F12" s="172"/>
    </row>
    <row r="13" spans="1:6" s="4" customFormat="1" ht="39.75" customHeight="1">
      <c r="A13" s="25" t="s">
        <v>38</v>
      </c>
      <c r="B13" s="172" t="s">
        <v>130</v>
      </c>
      <c r="C13" s="172"/>
      <c r="D13" s="172"/>
      <c r="E13" s="172"/>
      <c r="F13" s="172"/>
    </row>
    <row r="14" spans="1:6" s="4" customFormat="1" ht="27.75" customHeight="1">
      <c r="A14" s="25" t="s">
        <v>39</v>
      </c>
      <c r="B14" s="173" t="s">
        <v>128</v>
      </c>
      <c r="C14" s="174"/>
      <c r="D14" s="174"/>
      <c r="E14" s="174"/>
      <c r="F14" s="174"/>
    </row>
    <row r="15" spans="1:6" s="4" customFormat="1" ht="25.5" customHeight="1">
      <c r="A15" s="25" t="s">
        <v>40</v>
      </c>
      <c r="B15" s="173" t="s">
        <v>129</v>
      </c>
      <c r="C15" s="174"/>
      <c r="D15" s="174"/>
      <c r="E15" s="174"/>
      <c r="F15" s="174"/>
    </row>
    <row r="16" spans="1:6" s="4" customFormat="1" ht="15.75" customHeight="1">
      <c r="A16" s="25" t="s">
        <v>41</v>
      </c>
      <c r="B16" s="173" t="s">
        <v>67</v>
      </c>
      <c r="C16" s="173"/>
      <c r="D16" s="173"/>
      <c r="E16" s="173"/>
      <c r="F16" s="173"/>
    </row>
    <row r="17" spans="1:6" s="4" customFormat="1" ht="38.25" customHeight="1">
      <c r="A17" s="25" t="s">
        <v>42</v>
      </c>
      <c r="B17" s="178" t="s">
        <v>264</v>
      </c>
      <c r="C17" s="179"/>
      <c r="D17" s="179"/>
      <c r="E17" s="179"/>
      <c r="F17" s="180"/>
    </row>
    <row r="18" spans="1:6" s="4" customFormat="1" ht="16.5" customHeight="1">
      <c r="A18" s="25" t="s">
        <v>43</v>
      </c>
      <c r="B18" s="178" t="s">
        <v>265</v>
      </c>
      <c r="C18" s="179"/>
      <c r="D18" s="179"/>
      <c r="E18" s="179"/>
      <c r="F18" s="180"/>
    </row>
    <row r="19" spans="1:6" s="4" customFormat="1" ht="16.5" customHeight="1">
      <c r="A19" s="129"/>
      <c r="B19" s="129"/>
      <c r="C19" s="129"/>
      <c r="D19" s="129"/>
      <c r="E19" s="129"/>
      <c r="F19" s="129"/>
    </row>
    <row r="20" spans="1:4" ht="38.25">
      <c r="A20" s="109" t="s">
        <v>0</v>
      </c>
      <c r="B20" s="116" t="s">
        <v>12</v>
      </c>
      <c r="C20" s="110" t="s">
        <v>242</v>
      </c>
      <c r="D20" s="110" t="s">
        <v>13</v>
      </c>
    </row>
    <row r="21" spans="1:4" ht="15.75">
      <c r="A21" s="103" t="s">
        <v>313</v>
      </c>
      <c r="B21" s="96" t="s">
        <v>261</v>
      </c>
      <c r="C21" s="119"/>
      <c r="D21" s="120"/>
    </row>
    <row r="22" spans="1:4" ht="12.75">
      <c r="A22" s="101"/>
      <c r="B22" s="9" t="s">
        <v>252</v>
      </c>
      <c r="C22" s="188">
        <v>115</v>
      </c>
      <c r="D22" s="189"/>
    </row>
    <row r="23" spans="1:4" ht="12.75">
      <c r="A23" s="101"/>
      <c r="B23" s="9" t="s">
        <v>246</v>
      </c>
      <c r="C23" s="204"/>
      <c r="D23" s="205"/>
    </row>
    <row r="24" spans="1:4" ht="12.75">
      <c r="A24" s="104"/>
      <c r="B24" s="14" t="str">
        <f>CONCATENATE("Kopējā cena par ",A21,"pozīciju bez PVN, EUR:")</f>
        <v>Kopējā cena par 6.1.pozīciju bez PVN, EUR:</v>
      </c>
      <c r="C24" s="206">
        <f>C22*C23</f>
        <v>0</v>
      </c>
      <c r="D24" s="207"/>
    </row>
    <row r="25" spans="1:4" ht="12.75">
      <c r="A25" s="101"/>
      <c r="B25" s="9" t="s">
        <v>14</v>
      </c>
      <c r="C25" s="188"/>
      <c r="D25" s="189"/>
    </row>
    <row r="26" spans="1:4" ht="12.75">
      <c r="A26" s="101"/>
      <c r="B26" s="9" t="s">
        <v>15</v>
      </c>
      <c r="C26" s="188"/>
      <c r="D26" s="189"/>
    </row>
    <row r="27" spans="1:4" ht="13.5">
      <c r="A27" s="97"/>
      <c r="B27" s="125" t="s">
        <v>238</v>
      </c>
      <c r="C27" s="126"/>
      <c r="D27" s="127"/>
    </row>
    <row r="28" spans="1:4" ht="12.75">
      <c r="A28" s="128" t="s">
        <v>314</v>
      </c>
      <c r="B28" s="121" t="s">
        <v>64</v>
      </c>
      <c r="C28" s="107"/>
      <c r="D28" s="107"/>
    </row>
    <row r="29" spans="1:4" ht="12.75">
      <c r="A29" s="128" t="s">
        <v>315</v>
      </c>
      <c r="B29" s="121" t="s">
        <v>260</v>
      </c>
      <c r="C29" s="107"/>
      <c r="D29" s="107"/>
    </row>
    <row r="30" spans="1:4" ht="12.75">
      <c r="A30" s="128" t="s">
        <v>316</v>
      </c>
      <c r="B30" s="122" t="s">
        <v>258</v>
      </c>
      <c r="C30" s="107"/>
      <c r="D30" s="107"/>
    </row>
    <row r="31" spans="1:4" ht="12.75">
      <c r="A31" s="128" t="s">
        <v>317</v>
      </c>
      <c r="B31" s="122" t="s">
        <v>263</v>
      </c>
      <c r="C31" s="107"/>
      <c r="D31" s="107"/>
    </row>
    <row r="32" spans="1:4" ht="12.75">
      <c r="A32" s="128" t="s">
        <v>318</v>
      </c>
      <c r="B32" s="118" t="s">
        <v>259</v>
      </c>
      <c r="C32" s="107"/>
      <c r="D32" s="107"/>
    </row>
    <row r="33" spans="1:4" ht="25.5">
      <c r="A33" s="128" t="s">
        <v>319</v>
      </c>
      <c r="B33" s="123" t="s">
        <v>262</v>
      </c>
      <c r="C33" s="124"/>
      <c r="D33" s="124"/>
    </row>
    <row r="34" spans="2:4" ht="12.75">
      <c r="B34" s="6"/>
      <c r="C34" s="94"/>
      <c r="D34" s="94"/>
    </row>
    <row r="35" spans="1:4" ht="15">
      <c r="A35" s="37"/>
      <c r="B35" s="38" t="s">
        <v>320</v>
      </c>
      <c r="C35" s="199">
        <f>C24</f>
        <v>0</v>
      </c>
      <c r="D35" s="200"/>
    </row>
    <row r="36" spans="1:4" ht="15">
      <c r="A36" s="37"/>
      <c r="B36" s="201" t="s">
        <v>321</v>
      </c>
      <c r="C36" s="202">
        <f>SUM(C35)</f>
        <v>0</v>
      </c>
      <c r="D36" s="203"/>
    </row>
    <row r="37" spans="1:4" ht="15">
      <c r="A37" s="37"/>
      <c r="B37" s="201"/>
      <c r="C37" s="203"/>
      <c r="D37" s="203"/>
    </row>
    <row r="38" spans="1:4" ht="15">
      <c r="A38" s="37"/>
      <c r="B38" s="39" t="s">
        <v>53</v>
      </c>
      <c r="C38" s="134"/>
      <c r="D38" s="134"/>
    </row>
    <row r="39" spans="1:4" ht="15">
      <c r="A39" s="37"/>
      <c r="B39" s="40" t="s">
        <v>69</v>
      </c>
      <c r="C39" s="135">
        <f>C36*(1+C38)</f>
        <v>0</v>
      </c>
      <c r="D39" s="135"/>
    </row>
    <row r="40" spans="1:5" ht="15">
      <c r="A40" s="37"/>
      <c r="B40" s="37"/>
      <c r="C40" s="41"/>
      <c r="D40" s="37"/>
      <c r="E40" s="37"/>
    </row>
    <row r="41" spans="1:5" ht="66.75" customHeight="1">
      <c r="A41" s="37"/>
      <c r="B41" s="195" t="s">
        <v>55</v>
      </c>
      <c r="C41" s="195"/>
      <c r="D41" s="195"/>
      <c r="E41" s="42"/>
    </row>
    <row r="42" spans="1:5" ht="15">
      <c r="A42" s="37"/>
      <c r="B42" s="43"/>
      <c r="C42" s="37"/>
      <c r="D42" s="37"/>
      <c r="E42" s="37"/>
    </row>
    <row r="43" spans="1:5" ht="15">
      <c r="A43" s="196" t="s">
        <v>56</v>
      </c>
      <c r="B43" s="196"/>
      <c r="C43" s="196"/>
      <c r="D43" s="196"/>
      <c r="E43" s="37"/>
    </row>
    <row r="44" spans="1:5" ht="12.75">
      <c r="A44" s="197" t="s">
        <v>70</v>
      </c>
      <c r="B44" s="197"/>
      <c r="C44" s="197"/>
      <c r="D44" s="197"/>
      <c r="E44" s="197"/>
    </row>
    <row r="45" spans="1:5" ht="12.75">
      <c r="A45" s="198" t="s">
        <v>58</v>
      </c>
      <c r="B45" s="198"/>
      <c r="C45" s="198"/>
      <c r="D45" s="198"/>
      <c r="E45" s="198"/>
    </row>
  </sheetData>
  <sheetProtection/>
  <mergeCells count="30">
    <mergeCell ref="C39:D39"/>
    <mergeCell ref="B41:D41"/>
    <mergeCell ref="A43:D43"/>
    <mergeCell ref="A44:E44"/>
    <mergeCell ref="A45:E45"/>
    <mergeCell ref="C25:D25"/>
    <mergeCell ref="C26:D26"/>
    <mergeCell ref="C35:D35"/>
    <mergeCell ref="B36:B37"/>
    <mergeCell ref="C36:D37"/>
    <mergeCell ref="C38:D38"/>
    <mergeCell ref="B15:F15"/>
    <mergeCell ref="B16:F16"/>
    <mergeCell ref="B17:F17"/>
    <mergeCell ref="C22:D22"/>
    <mergeCell ref="C23:D23"/>
    <mergeCell ref="C24:D24"/>
    <mergeCell ref="B18:F18"/>
    <mergeCell ref="B9:F9"/>
    <mergeCell ref="B10:F10"/>
    <mergeCell ref="B11:F11"/>
    <mergeCell ref="B12:F12"/>
    <mergeCell ref="B13:F13"/>
    <mergeCell ref="B14:F14"/>
    <mergeCell ref="A2:F2"/>
    <mergeCell ref="A3:F3"/>
    <mergeCell ref="A4:F4"/>
    <mergeCell ref="A6:F6"/>
    <mergeCell ref="B7:F7"/>
    <mergeCell ref="B8:F8"/>
  </mergeCells>
  <printOptions/>
  <pageMargins left="0.7" right="0.7" top="0.75" bottom="0.75" header="0.3" footer="0.3"/>
  <pageSetup orientation="portrait" paperSize="9"/>
  <ignoredErrors>
    <ignoredError sqref="A28:A33" twoDigitTextYear="1"/>
    <ignoredError sqref="A7:A18"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Anastasija Popova</dc:creator>
  <cp:keywords/>
  <dc:description/>
  <cp:lastModifiedBy>Renata Panasjuka</cp:lastModifiedBy>
  <cp:lastPrinted>2016-07-19T11:29:57Z</cp:lastPrinted>
  <dcterms:created xsi:type="dcterms:W3CDTF">2016-04-26T08:44:56Z</dcterms:created>
  <dcterms:modified xsi:type="dcterms:W3CDTF">2018-09-10T11:40:48Z</dcterms:modified>
  <cp:category/>
  <cp:version/>
  <cp:contentType/>
  <cp:contentStatus/>
</cp:coreProperties>
</file>