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fs-02\MTD_Noliktava\IEPIRKUMI\PlanotieIepirkumi\2019_gada_iepirkumi\Neirokirurgijas-iekartu-piederumi\"/>
    </mc:Choice>
  </mc:AlternateContent>
  <xr:revisionPtr revIDLastSave="0" documentId="13_ncr:1_{F4F26DAB-D4CE-468A-9606-3F6EB112DDC6}" xr6:coauthVersionLast="45" xr6:coauthVersionMax="45" xr10:uidLastSave="{00000000-0000-0000-0000-000000000000}"/>
  <bookViews>
    <workbookView xWindow="-28920" yWindow="-120" windowWidth="29040" windowHeight="15840" xr2:uid="{00000000-000D-0000-FFFF-FFFF00000000}"/>
  </bookViews>
  <sheets>
    <sheet name="Saturs" sheetId="3" r:id="rId1"/>
    <sheet name="1." sheetId="2" r:id="rId2"/>
    <sheet name="2." sheetId="4" r:id="rId3"/>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2" i="4" l="1"/>
  <c r="A30" i="4" l="1"/>
  <c r="A31" i="4"/>
  <c r="A29" i="4"/>
  <c r="A28" i="4"/>
  <c r="D13" i="3"/>
  <c r="A194" i="2"/>
  <c r="A195" i="2"/>
  <c r="A196" i="2"/>
  <c r="A197" i="2"/>
  <c r="A198" i="2"/>
  <c r="A199" i="2"/>
  <c r="A200" i="2"/>
  <c r="A201" i="2"/>
  <c r="A202" i="2"/>
  <c r="A203" i="2"/>
  <c r="A204" i="2"/>
  <c r="A205" i="2"/>
  <c r="A206" i="2"/>
  <c r="A207" i="2"/>
  <c r="A208" i="2"/>
  <c r="A209" i="2"/>
  <c r="A210" i="2"/>
  <c r="A211" i="2"/>
  <c r="A193" i="2"/>
  <c r="A192" i="2"/>
  <c r="A189" i="2"/>
  <c r="A190" i="2"/>
  <c r="A191" i="2"/>
  <c r="A188" i="2"/>
  <c r="A187" i="2"/>
  <c r="A167" i="2"/>
  <c r="A168" i="2"/>
  <c r="A169" i="2"/>
  <c r="A170" i="2"/>
  <c r="A171" i="2"/>
  <c r="A172" i="2"/>
  <c r="A173" i="2"/>
  <c r="A174" i="2"/>
  <c r="A175" i="2"/>
  <c r="A176" i="2"/>
  <c r="A177" i="2"/>
  <c r="A178" i="2"/>
  <c r="A179" i="2"/>
  <c r="A180" i="2"/>
  <c r="A181" i="2"/>
  <c r="A182" i="2"/>
  <c r="A183" i="2"/>
  <c r="A184" i="2"/>
  <c r="A166" i="2"/>
  <c r="G185" i="2" l="1"/>
  <c r="D250" i="2" s="1"/>
  <c r="C185" i="2"/>
  <c r="D14" i="3"/>
  <c r="D12" i="3"/>
  <c r="D11" i="3"/>
  <c r="D10" i="3"/>
  <c r="D9" i="3"/>
  <c r="D8" i="3"/>
  <c r="D7" i="3"/>
  <c r="G36" i="4"/>
  <c r="F36" i="4"/>
  <c r="A35" i="4"/>
  <c r="A34" i="4"/>
  <c r="A33" i="4"/>
  <c r="A27" i="4"/>
  <c r="A26" i="4"/>
  <c r="A25" i="4"/>
  <c r="A24" i="4"/>
  <c r="A23" i="4"/>
  <c r="A21" i="4"/>
  <c r="A158" i="2" l="1"/>
  <c r="A159" i="2"/>
  <c r="A160" i="2"/>
  <c r="A161" i="2"/>
  <c r="A157" i="2"/>
  <c r="A154" i="2"/>
  <c r="G155" i="2" l="1"/>
  <c r="D249" i="2" s="1"/>
  <c r="C155" i="2"/>
  <c r="A220" i="2"/>
  <c r="A221" i="2"/>
  <c r="A222" i="2"/>
  <c r="A223" i="2"/>
  <c r="A219" i="2"/>
  <c r="A216" i="2"/>
  <c r="A144" i="2"/>
  <c r="A145" i="2"/>
  <c r="A146" i="2"/>
  <c r="A147" i="2"/>
  <c r="A148" i="2"/>
  <c r="A149" i="2"/>
  <c r="A143" i="2"/>
  <c r="A140" i="2"/>
  <c r="A123" i="2"/>
  <c r="A124" i="2"/>
  <c r="A125" i="2"/>
  <c r="A126" i="2"/>
  <c r="A127" i="2"/>
  <c r="A128" i="2"/>
  <c r="A129" i="2"/>
  <c r="A130" i="2"/>
  <c r="A131" i="2"/>
  <c r="A132" i="2"/>
  <c r="A133" i="2"/>
  <c r="A134" i="2"/>
  <c r="A135" i="2"/>
  <c r="A122" i="2"/>
  <c r="A117" i="2"/>
  <c r="A118" i="2"/>
  <c r="A119" i="2"/>
  <c r="A120" i="2"/>
  <c r="A121" i="2"/>
  <c r="A116" i="2"/>
  <c r="A115" i="2"/>
  <c r="A100" i="2"/>
  <c r="A101" i="2"/>
  <c r="A102" i="2"/>
  <c r="A103" i="2"/>
  <c r="A104" i="2"/>
  <c r="A105" i="2"/>
  <c r="A106" i="2"/>
  <c r="A107" i="2"/>
  <c r="A108" i="2"/>
  <c r="A109" i="2"/>
  <c r="A110" i="2"/>
  <c r="A111" i="2"/>
  <c r="A112" i="2"/>
  <c r="A99" i="2" l="1"/>
  <c r="A85" i="2"/>
  <c r="A86" i="2"/>
  <c r="A87" i="2"/>
  <c r="A88" i="2"/>
  <c r="A89" i="2"/>
  <c r="A90" i="2"/>
  <c r="A91" i="2"/>
  <c r="A92" i="2"/>
  <c r="A93" i="2"/>
  <c r="A94" i="2"/>
  <c r="A84" i="2"/>
  <c r="A79" i="2"/>
  <c r="A80" i="2"/>
  <c r="A81" i="2"/>
  <c r="A82" i="2"/>
  <c r="A83" i="2"/>
  <c r="A78" i="2"/>
  <c r="A77" i="2"/>
  <c r="A65" i="2"/>
  <c r="A66" i="2"/>
  <c r="A67" i="2"/>
  <c r="A68" i="2"/>
  <c r="A69" i="2"/>
  <c r="A70" i="2"/>
  <c r="A71" i="2"/>
  <c r="A72" i="2"/>
  <c r="A73" i="2"/>
  <c r="A74" i="2"/>
  <c r="A64" i="2"/>
  <c r="A27" i="2"/>
  <c r="A28" i="2"/>
  <c r="A29" i="2"/>
  <c r="A30" i="2"/>
  <c r="A31" i="2"/>
  <c r="A32" i="2"/>
  <c r="A26" i="2"/>
  <c r="A23" i="2"/>
  <c r="A54" i="2"/>
  <c r="A55" i="2"/>
  <c r="A56" i="2"/>
  <c r="A57" i="2"/>
  <c r="A58" i="2"/>
  <c r="A59" i="2"/>
  <c r="A53" i="2"/>
  <c r="A52" i="2"/>
  <c r="A48" i="2"/>
  <c r="A49" i="2"/>
  <c r="A50" i="2"/>
  <c r="A51" i="2"/>
  <c r="A47" i="2"/>
  <c r="A46" i="2"/>
  <c r="A38" i="2"/>
  <c r="A39" i="2"/>
  <c r="A40" i="2"/>
  <c r="A41" i="2"/>
  <c r="A42" i="2"/>
  <c r="A43" i="2"/>
  <c r="A37" i="2"/>
  <c r="D242" i="2" l="1"/>
  <c r="G217" i="2"/>
  <c r="D251" i="2" s="1"/>
  <c r="C217" i="2"/>
  <c r="C141" i="2"/>
  <c r="G140" i="2"/>
  <c r="G141" i="2" s="1"/>
  <c r="D248" i="2" s="1"/>
  <c r="C113" i="2"/>
  <c r="C75" i="2"/>
  <c r="C44" i="2"/>
  <c r="G24" i="2"/>
  <c r="D244" i="2" s="1"/>
  <c r="C24" i="2"/>
  <c r="G113" i="2" l="1"/>
  <c r="D247" i="2" s="1"/>
  <c r="G75" i="2"/>
  <c r="G44" i="2"/>
  <c r="D245" i="2" l="1"/>
  <c r="D246" i="2"/>
  <c r="D252" i="2" l="1"/>
</calcChain>
</file>

<file path=xl/sharedStrings.xml><?xml version="1.0" encoding="utf-8"?>
<sst xmlns="http://schemas.openxmlformats.org/spreadsheetml/2006/main" count="571" uniqueCount="280">
  <si>
    <t>1.</t>
  </si>
  <si>
    <t>2.</t>
  </si>
  <si>
    <t>3.</t>
  </si>
  <si>
    <t>4.</t>
  </si>
  <si>
    <t>5.</t>
  </si>
  <si>
    <t>Darba gala diametrs: 2,3±0,1mm</t>
  </si>
  <si>
    <t>Darba gala garums: 15,9±0,2mm</t>
  </si>
  <si>
    <t>Kopējais vārpsta garums: 80±2mm</t>
  </si>
  <si>
    <t>Vārpsta garums: 15±0,5 cm</t>
  </si>
  <si>
    <t>Vārpsta diametrs: 2,4±0,02 mm</t>
  </si>
  <si>
    <t>Vārpsta garums: 10±0,5 cm</t>
  </si>
  <si>
    <t>Vārpsta garums: 14±0,5 cm</t>
  </si>
  <si>
    <t>Vārpsta diametrs: 3,2±0,02 mm</t>
  </si>
  <si>
    <t>Urbīši lietošanai ar Medtronic ražotiem mazajiem urbja uzgaļiem (AS10, AS10S, AA10, AA10S, AVS10, AVA10)</t>
  </si>
  <si>
    <t>Urbīši lietošanai ar Medtronic ražotiem mazajiem urbja uzgaļiem (AS15, AA15, AVS15, AVA15)</t>
  </si>
  <si>
    <t>Frēzes ieliktnīši lietošanai ar Medtronic ražotiem kraniatomiem ar uzgaļiem (AF02, AF02R)</t>
  </si>
  <si>
    <t>Urbīši lietošanai ar Medtronic ražotiem lielajiem urbja uzgaļiem (AS14, AS14S, AA14, AA14S, AVS14, AVA14)</t>
  </si>
  <si>
    <t>Urbīši lietošanai ar Medtronic ražotiem metāla griešanas uzgaļiem (ASMC)</t>
  </si>
  <si>
    <t xml:space="preserve">Pozicionēšanas lodītes </t>
  </si>
  <si>
    <t>Vienreizlietojamas</t>
  </si>
  <si>
    <t xml:space="preserve">Sterilā iepakojumā </t>
  </si>
  <si>
    <t>Iepakojumā ne mazāk kā 5 gab.</t>
  </si>
  <si>
    <t>Sterilie Passive Spheres (ref kods 9730951) vai analogs</t>
  </si>
  <si>
    <t>Vispārīgās prasības:</t>
  </si>
  <si>
    <t>Finanšu piedāvājumā pretendentam jāietver visi izdevumi un izmaksas, kas saistītas ar Preces piegādi, transportu, lietošanas un apstrādes apmācību;</t>
  </si>
  <si>
    <t xml:space="preserve">2) </t>
  </si>
  <si>
    <t>Piegāde 4 nedēļu laikā no pasūtījuma brīža;</t>
  </si>
  <si>
    <t>* Pretendenta tehniskajā piedāvājumā norāda Preces ražotāju un modeli atbilstošos parametrus;</t>
  </si>
  <si>
    <t>** Parametru atbilstību pamatot ar norādi uz tehniskajām datu lapām ("data sheet'') jeb informatīviem materiāliem, kas apliecina atbilstību (oriģinālvalodā un tulkojumi valsts valodā), norādot atsauci tehniskajā piedāvājumā uz konkrēto lapaspusi. Informatīvajos materiālos pretendents atzīmē uz kuru iepirkuma tehniskās specifikācijas pozīciju pievienotā informācija attiecināma;</t>
  </si>
  <si>
    <t>Skaitliskiem parametriem pielaide ± 10%, ja nav norādīts citādāk;</t>
  </si>
  <si>
    <t>6.</t>
  </si>
  <si>
    <t>Pielikums Nr._</t>
  </si>
  <si>
    <t>Iepirkuma identifikācijas Nr. PSKUS________</t>
  </si>
  <si>
    <t>Tehniskā specifikācija/Tehniskais-finanšu piedāvājums</t>
  </si>
  <si>
    <t>Atsauce uz informatīvo materiālu**</t>
  </si>
  <si>
    <t>Paredzēti lietošanai un pilnībā savietojami ar nodaļas ekspluatācijā esošo neironavigācijas sistēmas Medtronic Stealth Station S7 instrumentiem - pievienot  apliecinājumu</t>
  </si>
  <si>
    <t>Ar šķērseniski rievotu vītņveida virsmu</t>
  </si>
  <si>
    <t>Tapveida, ar noapaļotu galu</t>
  </si>
  <si>
    <t>Materiāls: karbīds</t>
  </si>
  <si>
    <t>Vārpsts ar robu urbīša nostiprināšanai, iestiprinot urbīti atskan klikšķis, kas liecina par instrumenta drošu fiksāciju</t>
  </si>
  <si>
    <t>Paredzēti lietošanai un pilnībā savietojami ar nodaļas ekspluatācijā esošo spēka instrumentu: Medtronic Midas Rex un metāla griešanas uzgaļiem (ref.ASMC) - pievienot apliecinājumu</t>
  </si>
  <si>
    <t>Paredzēti lietošanai un pilnībā savietojami ar nodaļas ekspluatācijā esošo spēka instrumentu: Medtronic Midas Rex un lielajiem urbja uzgaļiem (ref.AS14, AS14S, AA14, AA14S, AVS14, AVA14)) - pievienot apliecinājumu</t>
  </si>
  <si>
    <t>Paredzēti lietošanai un pilnībā savietojami ar nodaļas ekspluatācijā esošo spēka instrumentu: Medtronic Midas Rex un mazajiem urbja uzgaļiem (ref.AS10, AS10S, AA10, AA10S, AVS10, AVA10) - pievienot apliecinājumu</t>
  </si>
  <si>
    <t>Paredzēti lietošanai un pilnībā savietojami ar nodaļas ekspluatācijā esošo spēka instrumentu: Medtronic Midas Rex un mazajiem urbja uzgaļiem (ref.AS15, AA15, AVS15, AVA15) - pievienot apliecinājumu</t>
  </si>
  <si>
    <t>Paredzēti lietošanai un pilnībā savietojami ar nodaļas ekspluatācijā esošo spēka instrumentu: Medtronic Midas Rex un kraniatoma uzgaļiem (AF02, AF02R) - pievienot apliecinājumu</t>
  </si>
  <si>
    <t xml:space="preserve">Tehniskās prasības: </t>
  </si>
  <si>
    <t>Pretendenta piedāvātie parametri*</t>
  </si>
  <si>
    <t>Vienreiz lietojams</t>
  </si>
  <si>
    <t>Pozīcijas:</t>
  </si>
  <si>
    <t xml:space="preserve">Preces modelis, ref kods, ražotājs: </t>
  </si>
  <si>
    <t>Medicīnas ierīces klase (atsauce uz EK atbilstības deklarāciju)***</t>
  </si>
  <si>
    <t>Paredzamais daudzums (gab.)****:</t>
  </si>
  <si>
    <t>1 vienības cena bez PVN, EUR:</t>
  </si>
  <si>
    <t>EKK:</t>
  </si>
  <si>
    <t>1</t>
  </si>
  <si>
    <t>2</t>
  </si>
  <si>
    <t>4</t>
  </si>
  <si>
    <t>5</t>
  </si>
  <si>
    <t>6</t>
  </si>
  <si>
    <t>7</t>
  </si>
  <si>
    <t>8</t>
  </si>
  <si>
    <t>9</t>
  </si>
  <si>
    <t>11</t>
  </si>
  <si>
    <t>KOPĒJĀ CENA 1.1. pozīcijai bez PVN, EUR:</t>
  </si>
  <si>
    <t>KOPĒJĀ CENA 1.2. pozīcijai bez PVN, EUR:</t>
  </si>
  <si>
    <t>KOPĒJĀ CENA 1.3. pozīcijai bez PVN, EUR:</t>
  </si>
  <si>
    <t>KOPĒJĀ CENA 1.4. pozīcijai bez PVN, EUR:</t>
  </si>
  <si>
    <t>KOPĒJĀ CENA 1.5. pozīcijai bez PVN, EUR:</t>
  </si>
  <si>
    <t>KOPĒJĀ CENA 1.6. pozīcijai bez PVN, EUR:</t>
  </si>
  <si>
    <t>KOPĒJĀ CENA 1.7. pozīcijai bez PVN, EUR:</t>
  </si>
  <si>
    <t>KOPĒJĀ CENA 1.8. pozīcijai bez PVN, EUR:</t>
  </si>
  <si>
    <t>KOPĒJĀ CENA 1.9. pozīcijai bez PVN, EUR:</t>
  </si>
  <si>
    <t>KOPĒJĀ CENA 1.10. pozīcijai bez PVN, EUR:</t>
  </si>
  <si>
    <t>KOPĒJĀ CENA 1.11. pozīcijai bez PVN, EUR:</t>
  </si>
  <si>
    <t>KOPĒJĀ CENA 1.12. pozīcijai bez PVN, EUR:</t>
  </si>
  <si>
    <t>KOPĒJĀ CENA 1.13. pozīcijai bez PVN, EUR:</t>
  </si>
  <si>
    <t>KOPĒJĀ CENA 1.14. pozīcijai bez PVN, EUR:</t>
  </si>
  <si>
    <t>KOPĒJĀ CENA 1.15. pozīcijai bez PVN, EUR:</t>
  </si>
  <si>
    <t>KOPĒJĀ CENA 1.16. pozīcijai bez PVN, EUR:</t>
  </si>
  <si>
    <r>
      <t xml:space="preserve">KOPĒJĀ VĒRTĒJAMĀ CENA </t>
    </r>
    <r>
      <rPr>
        <b/>
        <sz val="11"/>
        <color theme="1"/>
        <rFont val="Times New Roman"/>
        <family val="1"/>
        <charset val="186"/>
      </rPr>
      <t>bez PVN, EUR par 1.daļu</t>
    </r>
  </si>
  <si>
    <t>Frēzes ieliktnītis Medtronic Midas Rex Legend F2-B1 (8B) (ref.F2/8TA23) vai analogs</t>
  </si>
  <si>
    <t>Frēzes ieliktnītis (ref.F2/8TA23)</t>
  </si>
  <si>
    <t>Konusveidīgs (tapered)</t>
  </si>
  <si>
    <t>Prasības urbjiem:</t>
  </si>
  <si>
    <t>Prasības, kas attiecās uz visiem urbja veidiem:</t>
  </si>
  <si>
    <t>Ar lodveida darba galvu, ar smalku dimanta pārklājumu, darba galvas diametrs: 4±0,1mm (Medtronic Midas Rex Legend ref.15BA40D vai analogs)</t>
  </si>
  <si>
    <t>Ar lodveida darba galvu, ar smalku dimanta pārklājumu, darba galvas diametrs: 5±0,1mm (Medtronic Midas Rex Legend ref.15BA50D vai analogs)</t>
  </si>
  <si>
    <t>Ar vītņveida virsmu, darba galvas diametrs: 4±0,1mm (Medtronic Midas Rex Legend ref.15BA40 vai analogs)</t>
  </si>
  <si>
    <t>Ar vītņveida virsmu, darba galvas diametrs: 5±0,1mm (Medtronic Midas Rex Legend ref.15BA50 vai analogs)</t>
  </si>
  <si>
    <t>Ar cilindrveida darba galvu, ar gareniski rievotu virsmu, darba galvas diametrs: 5±0,1mm, darba galvas garums: 7,9±0,2mm (Medtronic Midas Rex Legend ref.15CY50 vai analogs)</t>
  </si>
  <si>
    <t>Ar sērkociņveida (match head) darba galvu, ar gareniski rievotu virsmu, darba galvas diametrs: 2,2±0,1mm, darba galvas garums: 3,8±0,1mm (Medtronic Midas Rex Legend ref.15MH22 vai analogs)</t>
  </si>
  <si>
    <t>Ar savērptu (fluted) darba galvu, ar gareniski rievotu virsmu, darba galvas diametrs: 2,3±0,1mm, darba galvas garums: 15,9±0,1mm (Medtronic Midas Rex Legend ref.15TA23 vai analogs)</t>
  </si>
  <si>
    <t>3</t>
  </si>
  <si>
    <t>8.1</t>
  </si>
  <si>
    <t>8.2</t>
  </si>
  <si>
    <t>8.3</t>
  </si>
  <si>
    <t>8.4</t>
  </si>
  <si>
    <t>8.5</t>
  </si>
  <si>
    <t>10</t>
  </si>
  <si>
    <t>9.1</t>
  </si>
  <si>
    <t>9.2</t>
  </si>
  <si>
    <t>9.3</t>
  </si>
  <si>
    <t>9.4</t>
  </si>
  <si>
    <t>9.5</t>
  </si>
  <si>
    <t>9.6</t>
  </si>
  <si>
    <t>9.7</t>
  </si>
  <si>
    <t>Ar lodveida darba galvu, ar smalku dimanta pārklājumu, Darba galvas diametrs: 3±0,1mm (Medtronic Midas Rex Legend ref.10BA30D vai analogs)</t>
  </si>
  <si>
    <t>Ar lodveida darba galvu, ar smalku dimanta pārklājumu, Darba galvas diametrs: 4±0,1mm (Medtronic Midas Rex Legend ref.10BA40D vai analogs)</t>
  </si>
  <si>
    <t>Ar vītņveida rievotu virsmu, darba galvas diametrs: 3±0,1mm (Medtronic Midas Rex Legend ref.10BA30 vai analogs)</t>
  </si>
  <si>
    <t>Ar lodveida darba galvu, ar smalku dimanta pārklājumu, Darba galvas diametrs: 2±0,1mm (Medtronic Midas Rex Legend ref.10BA20D vai analogs)</t>
  </si>
  <si>
    <t>Ar vītņveida rievotu virsmu, darba galvas diametrs: 2±0,1mm (Medtronic Midas Rex Legend ref.10BA20 vai analogs)</t>
  </si>
  <si>
    <t>Ar vītņveida rievotu virsmu, darba galvas diametrs: 4±0,1mm (Medtronic Midas Rex Legend ref.10BA40 vai analogs)</t>
  </si>
  <si>
    <t>Ar vītņveida rievotu virsmu, darba galvas diametrs: 5±0,1mm (Medtronic Midas Rex Legend ref.10BA50 vai analogs)</t>
  </si>
  <si>
    <t>Ar sērkociņveida (match head) darba galvu, ar gareniski rievotu virsmu, darba galvas garums: 3,8±0,1mm, darba galvas diametrs: 3±0,1mm (Medtronic Midas Rex Legend ref.10MH30 vai analogs)</t>
  </si>
  <si>
    <t>Ar sērkociņveida (match head) darba galvu, ar gareniski rievotu virsmu, ar dimanta pārklājumu, darba galvas garums: 3,8±0,1mm, darba galvas diametrs: 2,2±0,1mm (Medtronic Midas Rex Legend ref.10MH22D vai analogs)</t>
  </si>
  <si>
    <t>Ar sērkociņveida (match head) darba galvu, ar gareniski rievotu virsmu, darba galvas garums: 3,8±0,1mm, darba galvas diametrs: 2,2±0,1mm (Medtronic Midas Rex Legend ref.10MH22 vai analogs)</t>
  </si>
  <si>
    <t>Ar zīļveida (acorn) darba galvu, ar gareniski rievotu virsmu, darba galvas diametrs 5±0,1mm, darba galvas garums: 7±0,2mm (Medtronic Midas Rex Legend ref.10AC50 vai analogs)</t>
  </si>
  <si>
    <t>12</t>
  </si>
  <si>
    <t>13</t>
  </si>
  <si>
    <t>12.1</t>
  </si>
  <si>
    <t>12.2</t>
  </si>
  <si>
    <t>12.3</t>
  </si>
  <si>
    <t>12.4</t>
  </si>
  <si>
    <t>12.5</t>
  </si>
  <si>
    <t>14</t>
  </si>
  <si>
    <t>13.1</t>
  </si>
  <si>
    <t>13.2</t>
  </si>
  <si>
    <t>13.3</t>
  </si>
  <si>
    <t>13.4</t>
  </si>
  <si>
    <t>13.5</t>
  </si>
  <si>
    <t>13.6</t>
  </si>
  <si>
    <t>13.7</t>
  </si>
  <si>
    <t>13.8</t>
  </si>
  <si>
    <t>13.9</t>
  </si>
  <si>
    <t>13.10</t>
  </si>
  <si>
    <t>13.11</t>
  </si>
  <si>
    <t>Ar lodveida darba galvu, ar smalku dimanta pārklājumu, darba galvas diametrs: 2±0,1mm (Medtronic Midas Rex Legend ref.14BA20D vai analogs)</t>
  </si>
  <si>
    <t>Ar lodveida darba galvu, ar smalku dimanta pārklājumu, darba galvas diametrs: 2,5±0,1mm (Medtronic Midas Rex Legend ref.14BA25D vai analogs)</t>
  </si>
  <si>
    <t>Ar lodveida darba galvu, ar smalku dimanta pārklājumu, darba galvas diametrs: 3±0,1mm (Medtronic Midas Rex Legend ref.14BA30D vai analogs)</t>
  </si>
  <si>
    <t>Ar lodveida darba galvu, ar smalku dimanta pārklājumu, darba galvas diametrs: 4±0,1mm (Medtronic Midas Rex Legend ref.14BA40D vai analogs)</t>
  </si>
  <si>
    <t>Ar lodveida darba galvu, ar smalku dimanta pārklājumu, darba galvas diametrs: 5±0,1mm (Medtronic Midas Rex Legend ref.14BA50D vai analogs)</t>
  </si>
  <si>
    <t>Ar vītņveida rievotu virsmu, darba galvas diametrs: 2±0,1mm (Medtronic Midas Rex Legend ref.14BA20 vai analogs)</t>
  </si>
  <si>
    <t>Ar vītņveida rievotu virsmu, darba galvas diametrs: 2,5±0,1mm (Medtronic Midas Rex Legend ref.14BA25 vai analogs)</t>
  </si>
  <si>
    <t>Ar vītņveida rievotu virsmu, darba galvas diametrs: 3±0,1mm (Medtronic Midas Rex Legend ref.14BA30 vai analogs)</t>
  </si>
  <si>
    <t>Ar vītņveida rievotu virsmu, darba galvas diametrs: 4±0,1mm (Medtronic Midas Rex Legend ref.14BA40 vai analogs)</t>
  </si>
  <si>
    <t>Ar vītņveida rievotu virsmu, darba galvas diametrs: 5±0,1mm (Medtronic Midas Rex Legend ref.14BA50 vai analogs)</t>
  </si>
  <si>
    <t>Ar vītņveida rievotu virsmu, darba galvas diametrs: 6±0,1mm (Medtronic Midas Rex Legend ref.14BA60 vai analogs)</t>
  </si>
  <si>
    <t>Ar cilindrveida darba galvu, ar gareniski rievotu virsmu, darba galvas garums: 7,9±0,2mm, darba galvas diametrs: 5±0,1mm (Medtronic Midas Rex Legend ref.14CY50 vai analogs)</t>
  </si>
  <si>
    <t>Ar sērkociņveida (match head) darba galvu, ar gareniski rievotu virsmu, darba galvas garums: 3,8±0,1mm, darba galvas diametrs: 3±0,1mm (Medtronic Midas Rex Legend ref.14MH30 vai analogs)</t>
  </si>
  <si>
    <t>Ar sērkociņveida (match head) darba galvu, ar gareniski rievotu virsmu, ar dimanta pārklājumu, darba galvas garums: 3,8±0,1mm, darba galvas diametrs: 3±0,1mm (Medtronic Midas Rex Legend ref.14MH30D vai analogs)</t>
  </si>
  <si>
    <t>15</t>
  </si>
  <si>
    <t>16</t>
  </si>
  <si>
    <t>15.1</t>
  </si>
  <si>
    <t>15.2</t>
  </si>
  <si>
    <t>15.3</t>
  </si>
  <si>
    <t>15.4</t>
  </si>
  <si>
    <t>15.5</t>
  </si>
  <si>
    <t>16.1</t>
  </si>
  <si>
    <t>16.2</t>
  </si>
  <si>
    <t>16.3</t>
  </si>
  <si>
    <t>16.4</t>
  </si>
  <si>
    <t>16.5</t>
  </si>
  <si>
    <t>16.6</t>
  </si>
  <si>
    <t>16.7</t>
  </si>
  <si>
    <t>16.8</t>
  </si>
  <si>
    <t>16.9</t>
  </si>
  <si>
    <t>16.10</t>
  </si>
  <si>
    <t>16.11</t>
  </si>
  <si>
    <t>16.12</t>
  </si>
  <si>
    <t>16.13</t>
  </si>
  <si>
    <t>16.14</t>
  </si>
  <si>
    <t>Vārpsta diametrs: 3±0,02mm, vītnes garums: 18,3±0,5mm, vārpsta garums: 10±0,5 cm (Medtronic Midas Rex Legend ref.MC30 vai analogs)</t>
  </si>
  <si>
    <t>Urbis ar vārpsta diametru: 3±0,02mm, vītnes garumu: 18,3±0,5mm, vārpsta garumu: 10±0,5 cm (Medtronic Midas Rex Legend ref.MC30 vai analogs)</t>
  </si>
  <si>
    <t>Pozicinēšanas lodītes Sterilie Passive Spheres (ref kods 9730951) vai analogs</t>
  </si>
  <si>
    <t>Mikromotors EHS Stylus Motor (ref kods EM200) vai analogs</t>
  </si>
  <si>
    <t>Paredzēts lietošanai un pilnībā savietojams ar nodaļas ekspluatācijā esošo spēka iekārtu IPC (EC300) Medtronic - pievienot apliecinājumu</t>
  </si>
  <si>
    <t>Motora maksimālais ātrums ne mazāk kā 75 000 rmp</t>
  </si>
  <si>
    <t>Motoram var pievienot gan taisnus, gas liektos uzgaļus</t>
  </si>
  <si>
    <t>Vienkāršs un drošs blokēšanas mehānisms nodrošina ātru un vieglu uzgaļu fiksāciju un maiņu</t>
  </si>
  <si>
    <t>Mikromotors IPC spēka iekārtai</t>
  </si>
  <si>
    <t>Iepirkuma “Neiroloģijas spēka instrumentu piegāde” nolikumam</t>
  </si>
  <si>
    <t>Vienreiz lietojamam un ierobežotu lietošanas reižu piedāvātajām precēm derīguma termiņš (nosaka Pretendents) ir ___ (______________) mēneši no pavadzīmes-rēķina abpusējas parakstīšanas brīža, bet ne mazāk kā 12 mēneši. Daudzreiz lietojamam piedāvātajām precēm garantijas termiņš (nosaka Pretendents) ir ___ (______________) mēneši no pavadzīmes-rēķina abpusējas parakstīšanas brīža, bet ne mazāk kā 24 mēneši;</t>
  </si>
  <si>
    <t>Visas piedāvātās Preces ir jaunas (ražotas ne agrāk kā 12 mēnešu laikā no pasūtījuma brīža), iepriekš nelietotas un nesatur iepriekš lietotas vai atjaunotas sastāvdaļas vai komponentes;</t>
  </si>
  <si>
    <t>Piedāvājumam jāpievieno Preces ražotāja izsniegta autorizācijas vēstule, kas apliecina, ka pretendents ir ekskluzīvais autorizētais pārstāvis, tiesīgs izplatīt un nodrošināt servisu, ja paredzēts, piedāvātai Precei Latvijas Republikā;</t>
  </si>
  <si>
    <t>***'Piedāvājumam jāpievieno piedāvātas Preces EK atbilstības deklarācijas kopija atbilstoši Eiropas Padomes direktīvas EKK 93/42 vai regulas 2017/745 prasībām un CE sertifikāta kopija (ja ražotājs noteicis ierīču klasi: I klases sterilas ierīces un I klases ierīces ar mērīšanas funkciju, IIa, IIb vai III klases ierīces);</t>
  </si>
  <si>
    <t>Paredzamajam daudzumam ir informatīva nozīme, kas parāda plānoto instrumentu un piederumu patēriņu 12 mēnešu laikā. Līgums tiks noslēgts par vienības cenu un kopējo līgumsummu.</t>
  </si>
  <si>
    <t>Iepirkuma identifikācijas Nr. PSKUS__</t>
  </si>
  <si>
    <t>Daļa</t>
  </si>
  <si>
    <t>Nosaukums</t>
  </si>
  <si>
    <t>.daļa</t>
  </si>
  <si>
    <t>1.1</t>
  </si>
  <si>
    <t>.pozīcija</t>
  </si>
  <si>
    <t>1.2</t>
  </si>
  <si>
    <t>1.3</t>
  </si>
  <si>
    <t>1.4</t>
  </si>
  <si>
    <t>1.5</t>
  </si>
  <si>
    <t>1.6</t>
  </si>
  <si>
    <t>1.7</t>
  </si>
  <si>
    <t>1.8</t>
  </si>
  <si>
    <t xml:space="preserve">Medtronic navigācijas sistēmas Stealth Station S7 un spēka iekārtu IPC piederumi un instrumenti </t>
  </si>
  <si>
    <t xml:space="preserve">1.daļa Medtronic navigācijas sistēmas Stealth Station S7 un spēka iekārtu IPC piederumi un instrumenti </t>
  </si>
  <si>
    <t>Pielikums nr. ___</t>
  </si>
  <si>
    <t xml:space="preserve">Tehniskā specifikācija/Tehniskais un finanšu piedāvājums </t>
  </si>
  <si>
    <t>Nr.p.k.</t>
  </si>
  <si>
    <t>Preces nosaukums, veicamās funkcijas, tehniskās prasības</t>
  </si>
  <si>
    <t>Daudzreiz lietojami perforatori</t>
  </si>
  <si>
    <t>Daudzreiz lietojams</t>
  </si>
  <si>
    <t>Greizošās malas veido nelielu, nesavienotu kaulu spilventiņu (bone pad)</t>
  </si>
  <si>
    <t xml:space="preserve">Perforators komplektā ar sterilizācijas un uzglabāšanas kastīti </t>
  </si>
  <si>
    <t>Perforatora griezošās daļas forma pret izslīdēšanu</t>
  </si>
  <si>
    <t>Tūlītējas apstāšanās funkcija pēc atveres izveides</t>
  </si>
  <si>
    <t>Paredzēti lietošanai un pilnībā savietojami ar ekspluatācijā esošiem spēka instrumentiem: Stryker, Medtronic Midas Rex Legens, Primado</t>
  </si>
  <si>
    <t>Acra-Cut (ref kods 200-141) vai analogs. Paredzēts pielietošanai galvaskausa daļā, kas ir vismaz 3 mm bieza un nelīdzena (DGR-I). Izmērs 14/11 mm ± 1 mm</t>
  </si>
  <si>
    <t>Acra-Cut (ref kods 200-151) vai analogs. Paredzēts pielietošanai galvaskausa daļā, kas ir plāna (1 mm) un nelīdzena (DGR-II). Izmērs 14/11 mm ± 1 mm</t>
  </si>
  <si>
    <t>Acra-Cut (ref kods 200-171) vai analogs. Paredzēts pielietošanai galvaskausa daļā, kas ir vismaz 3 mm bieza un ļoti nelīdzena (DGR-O). Izmērs 14/11 mm ± 1 mm</t>
  </si>
  <si>
    <t>Acra-Cut perforatori</t>
  </si>
  <si>
    <t>Uzgalis frēzēm, F2 2,4 mm (AF02 vai analogs)</t>
  </si>
  <si>
    <t>Uzgalis frēzēm, rotējošs, F2 2,4 mm (AF02R vai analogs)</t>
  </si>
  <si>
    <t>Uzgalis taisns urbjiem 2.4 mm, garums 15 cm (AS15 vai analogs)</t>
  </si>
  <si>
    <t>Uzgalis leņķa urbjiem 2.4 mm, garums 15 cm (AA15 vai analogs)</t>
  </si>
  <si>
    <t>Uzgalis taisns urbjiem 2.4 mm, garums 15 cm, ar 10 mm pielāgošanas iespēju (AVS15 vai analogs)</t>
  </si>
  <si>
    <t>Uzgalis taisns urbjiem 2.4 mm, garums 10 cm (AS10 vai analogs)</t>
  </si>
  <si>
    <t>Uzgalis taisns urbjiem 2.4 mm, garums 9.5 cm (AS10S vai analogs)</t>
  </si>
  <si>
    <t>Uzgalis leņķa urbjiem 2.4 mm, garums 10 cm (AA10 vai analogs)</t>
  </si>
  <si>
    <t>Uzgalis leņķa urbjiem 2.4 mm, garums 9.5 cm (AA10S vai analogs)</t>
  </si>
  <si>
    <t>Uzgalis taisns urbjiem 2.4 mm, garums 10 cm, ar 10 mm pielāgošanas iespēju (AVS10 vai analogs)</t>
  </si>
  <si>
    <t>Uzgalis taisns urbjiem 3.2 mm, garums 14 cm (AS14 vai analogs)</t>
  </si>
  <si>
    <t>Uzgalis taisns urbjiem 3.2 mm, garums 13.5 cm (AS14S vai analogs)</t>
  </si>
  <si>
    <t>Uzgalis leņķa urbjiem 3.2 mm, garums 14 cm (AA14 vai analogs)</t>
  </si>
  <si>
    <t>Uzgalis leņķa urbjiem 3.2 mm, garums 13.5 cm (AA14S vai analogs)</t>
  </si>
  <si>
    <t>Uzgalis leņķa urbjiem 2.4 mm, garums 10 cm, ar 10 mm pielāgošanas iespēju (AVA10 vai analogs)</t>
  </si>
  <si>
    <t>Uzgalis taisns urbjiem 3.2 mm, garums 14 cm, ar 12 mm pielāgošanas iespēju (AVS14 vai analogs)</t>
  </si>
  <si>
    <t>Uzgalis leņķa urbjiem 3.2 mm, garums 14 cm, ar 12 mm pielāgošanas iespēju (AVA14 vai analogs)</t>
  </si>
  <si>
    <t>Uzgalis griešanai (ASMC vai analogs)</t>
  </si>
  <si>
    <t>8.</t>
  </si>
  <si>
    <t>17</t>
  </si>
  <si>
    <t>18</t>
  </si>
  <si>
    <t>19</t>
  </si>
  <si>
    <t>Uzgalis leņķa urbjiem 2.4 mm, garums 15 cm, ar 10 mm pielāgošanas iespēju (AVA15 vai analogs)</t>
  </si>
  <si>
    <t>Prasības uzgaļiem:</t>
  </si>
  <si>
    <t>Prasības, kas attiecās uz visiem uzgaļu veidiem:</t>
  </si>
  <si>
    <t>20</t>
  </si>
  <si>
    <t>21</t>
  </si>
  <si>
    <t>20.1</t>
  </si>
  <si>
    <t>Paredzēts augsta līmeņa dezinfekcijai, mazgāšanai un sterilizācijai</t>
  </si>
  <si>
    <t>Paredzēti lietošanai ar mikromotoru EHS Stylus Motor (ref kods EM200)</t>
  </si>
  <si>
    <t>Savietojami ar konsoli IPC, Medtronic</t>
  </si>
  <si>
    <t>20.2</t>
  </si>
  <si>
    <t>20.3</t>
  </si>
  <si>
    <t>20.4</t>
  </si>
  <si>
    <t>21.1</t>
  </si>
  <si>
    <t>21.2</t>
  </si>
  <si>
    <t>21.3</t>
  </si>
  <si>
    <t>21.4</t>
  </si>
  <si>
    <t>21.5</t>
  </si>
  <si>
    <t>21.6</t>
  </si>
  <si>
    <t>21.7</t>
  </si>
  <si>
    <t>21.8</t>
  </si>
  <si>
    <t>21.9</t>
  </si>
  <si>
    <t>21.10</t>
  </si>
  <si>
    <t>21.11</t>
  </si>
  <si>
    <t>21.12</t>
  </si>
  <si>
    <t>21.13</t>
  </si>
  <si>
    <t>21.14</t>
  </si>
  <si>
    <t>21.15</t>
  </si>
  <si>
    <t>21.16</t>
  </si>
  <si>
    <t>21.17</t>
  </si>
  <si>
    <t>21.18</t>
  </si>
  <si>
    <t>21.19</t>
  </si>
  <si>
    <t>Urbju un frēžu uzgaļi</t>
  </si>
  <si>
    <t>2.daļa Acra-Cut perforatori</t>
  </si>
  <si>
    <t>Prasības perforatoriem:</t>
  </si>
  <si>
    <t>7.1</t>
  </si>
  <si>
    <t>7.2</t>
  </si>
  <si>
    <t>7.3</t>
  </si>
  <si>
    <t>Perforators Acra-Cut (ref kods 200-141) vai analogs, izmērs 14/11 mm ± 1 mm</t>
  </si>
  <si>
    <t>Perforators Acra-Cut (ref kods 200-151) vai analogs, izmērs 14/11 mm ± 1 mm</t>
  </si>
  <si>
    <t>Perforators Acra-Cut (ref kods 200-171) vai analogs, izmērs 14/11 mm ± 1 mm</t>
  </si>
  <si>
    <t>Neiroloģijas spēka instrumentu piegāde</t>
  </si>
  <si>
    <t>Prasības, kas attiecas uz visiem perforatoru veidiem: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</si>
</sst>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Ls-426]\ * #,##0.00_-;\-[$Ls-426]\ * #,##0.00_-;_-[$Ls-426]\ * &quot;-&quot;??_-;_-@_-"/>
    <numFmt numFmtId="165" formatCode="_-[$€-2]\ * #,##0.00_-;\-[$€-2]\ * #,##0.00_-;_-[$€-2]\ * &quot;-&quot;??_-;_-@_-"/>
  </numFmts>
  <fonts count="30" x14ac:knownFonts="1">
    <font>
      <sz val="11"/>
      <color theme="1"/>
      <name val="Calibri"/>
      <family val="2"/>
      <charset val="186"/>
      <scheme val="minor"/>
    </font>
    <font>
      <b/>
      <sz val="12"/>
      <color theme="1"/>
      <name val="Times New Roman"/>
      <family val="1"/>
      <charset val="186"/>
    </font>
    <font>
      <b/>
      <sz val="12"/>
      <name val="Times New Roman"/>
      <family val="1"/>
      <charset val="186"/>
    </font>
    <font>
      <sz val="11"/>
      <color theme="1"/>
      <name val="Times New Roman"/>
      <family val="1"/>
      <charset val="186"/>
    </font>
    <font>
      <sz val="10"/>
      <name val="Times New Roman"/>
      <family val="1"/>
      <charset val="186"/>
    </font>
    <font>
      <b/>
      <sz val="10"/>
      <name val="Times New Roman"/>
      <family val="1"/>
      <charset val="186"/>
    </font>
    <font>
      <b/>
      <i/>
      <sz val="12"/>
      <name val="Times New Roman"/>
      <family val="1"/>
      <charset val="186"/>
    </font>
    <font>
      <b/>
      <sz val="11"/>
      <color theme="1"/>
      <name val="Times New Roman"/>
      <family val="1"/>
      <charset val="186"/>
    </font>
    <font>
      <sz val="10"/>
      <color theme="1"/>
      <name val="Times New Roman"/>
      <family val="1"/>
      <charset val="186"/>
    </font>
    <font>
      <b/>
      <i/>
      <sz val="10"/>
      <name val="Times New Roman"/>
      <family val="1"/>
      <charset val="186"/>
    </font>
    <font>
      <b/>
      <i/>
      <sz val="10"/>
      <color theme="1"/>
      <name val="Times New Roman"/>
      <family val="1"/>
      <charset val="186"/>
    </font>
    <font>
      <sz val="11"/>
      <color theme="1"/>
      <name val="Calibri"/>
      <family val="2"/>
      <charset val="186"/>
      <scheme val="minor"/>
    </font>
    <font>
      <sz val="11"/>
      <color theme="1"/>
      <name val="Calibri"/>
      <family val="2"/>
      <scheme val="minor"/>
    </font>
    <font>
      <sz val="8"/>
      <name val="Calibri"/>
      <family val="2"/>
      <charset val="186"/>
      <scheme val="minor"/>
    </font>
    <font>
      <b/>
      <sz val="12"/>
      <name val="Times New Roman"/>
      <family val="1"/>
    </font>
    <font>
      <b/>
      <i/>
      <sz val="10"/>
      <name val="Times New Roman"/>
      <family val="1"/>
    </font>
    <font>
      <sz val="10"/>
      <name val="Times New Roman"/>
      <family val="1"/>
    </font>
    <font>
      <sz val="10"/>
      <name val="Arial"/>
      <family val="2"/>
      <charset val="186"/>
    </font>
    <font>
      <b/>
      <sz val="10"/>
      <name val="Times New Roman"/>
      <family val="1"/>
    </font>
    <font>
      <sz val="10"/>
      <color theme="1"/>
      <name val="Calibri"/>
      <family val="2"/>
      <scheme val="minor"/>
    </font>
    <font>
      <i/>
      <sz val="10"/>
      <color theme="1"/>
      <name val="Times New Roman"/>
      <family val="1"/>
      <charset val="186"/>
    </font>
    <font>
      <sz val="10"/>
      <color theme="1"/>
      <name val="Times New Roman"/>
      <family val="1"/>
    </font>
    <font>
      <i/>
      <sz val="11"/>
      <color theme="1"/>
      <name val="Times New Roman"/>
      <family val="1"/>
      <charset val="186"/>
    </font>
    <font>
      <b/>
      <sz val="10"/>
      <color theme="1"/>
      <name val="Times New Roman"/>
      <family val="1"/>
      <charset val="186"/>
    </font>
    <font>
      <b/>
      <sz val="14"/>
      <color theme="1"/>
      <name val="Calibri"/>
      <family val="2"/>
      <charset val="186"/>
      <scheme val="minor"/>
    </font>
    <font>
      <i/>
      <sz val="10"/>
      <name val="Times New Roman"/>
      <family val="1"/>
      <charset val="186"/>
    </font>
    <font>
      <i/>
      <sz val="12"/>
      <color theme="1"/>
      <name val="Times New Roman"/>
      <family val="1"/>
      <charset val="186"/>
    </font>
    <font>
      <b/>
      <i/>
      <sz val="12"/>
      <color theme="1"/>
      <name val="Times New Roman"/>
      <family val="1"/>
      <charset val="186"/>
    </font>
    <font>
      <sz val="11.5"/>
      <color theme="1"/>
      <name val="Times New Roman"/>
      <family val="1"/>
      <charset val="186"/>
    </font>
    <font>
      <u/>
      <sz val="11"/>
      <color theme="10"/>
      <name val="Calibri"/>
      <family val="2"/>
      <charset val="186"/>
      <scheme val="minor"/>
    </font>
  </fonts>
  <fills count="7">
    <fill>
      <patternFill patternType="none"/>
    </fill>
    <fill>
      <patternFill patternType="gray125"/>
    </fill>
    <fill>
      <patternFill patternType="solid">
        <fgColor rgb="FFF4B083"/>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indexed="9"/>
        <bgColor auto="1"/>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164" fontId="8" fillId="0" borderId="0">
      <alignment vertical="center" wrapText="1"/>
    </xf>
    <xf numFmtId="44" fontId="11" fillId="0" borderId="0" applyFont="0" applyFill="0" applyBorder="0" applyAlignment="0" applyProtection="0"/>
    <xf numFmtId="0" fontId="12" fillId="0" borderId="0"/>
    <xf numFmtId="0" fontId="17" fillId="0" borderId="0"/>
    <xf numFmtId="0" fontId="17" fillId="0" borderId="0"/>
    <xf numFmtId="0" fontId="29" fillId="0" borderId="0" applyNumberFormat="0" applyFill="0" applyBorder="0" applyAlignment="0" applyProtection="0"/>
  </cellStyleXfs>
  <cellXfs count="168">
    <xf numFmtId="0" fontId="0" fillId="0" borderId="0" xfId="0"/>
    <xf numFmtId="0" fontId="3" fillId="0" borderId="0" xfId="0" applyNumberFormat="1" applyFont="1" applyAlignment="1">
      <alignment vertical="center"/>
    </xf>
    <xf numFmtId="0" fontId="3" fillId="0" borderId="0" xfId="0" applyNumberFormat="1" applyFont="1" applyAlignment="1">
      <alignment horizontal="center" vertical="center"/>
    </xf>
    <xf numFmtId="14" fontId="3" fillId="0" borderId="0" xfId="0" applyNumberFormat="1" applyFont="1" applyBorder="1" applyAlignment="1"/>
    <xf numFmtId="14" fontId="3" fillId="0" borderId="0" xfId="0" applyNumberFormat="1" applyFont="1" applyBorder="1" applyAlignment="1">
      <alignment horizontal="right"/>
    </xf>
    <xf numFmtId="0" fontId="12" fillId="0" borderId="0" xfId="3"/>
    <xf numFmtId="0" fontId="5" fillId="0" borderId="0" xfId="3" applyFont="1" applyFill="1" applyAlignment="1">
      <alignment horizontal="right" vertical="center"/>
    </xf>
    <xf numFmtId="0" fontId="8" fillId="0" borderId="0" xfId="3" applyFont="1" applyFill="1" applyAlignment="1">
      <alignment horizontal="right"/>
    </xf>
    <xf numFmtId="0" fontId="5" fillId="0" borderId="0" xfId="1" applyNumberFormat="1" applyFont="1" applyFill="1" applyBorder="1" applyAlignment="1">
      <alignment horizontal="left" vertical="center" wrapText="1"/>
    </xf>
    <xf numFmtId="0" fontId="2" fillId="3" borderId="2" xfId="1" applyNumberFormat="1" applyFont="1" applyFill="1" applyBorder="1" applyAlignment="1">
      <alignment horizontal="right" vertical="center" wrapText="1"/>
    </xf>
    <xf numFmtId="0" fontId="2" fillId="3" borderId="6" xfId="1" applyNumberFormat="1" applyFont="1" applyFill="1" applyBorder="1" applyAlignment="1">
      <alignment horizontal="left" vertical="center" wrapText="1"/>
    </xf>
    <xf numFmtId="0" fontId="14" fillId="3" borderId="2" xfId="1" applyNumberFormat="1" applyFont="1" applyFill="1" applyBorder="1" applyAlignment="1">
      <alignment horizontal="left" vertical="top" wrapText="1"/>
    </xf>
    <xf numFmtId="0" fontId="8" fillId="4" borderId="2" xfId="3" applyFont="1" applyFill="1" applyBorder="1" applyAlignment="1">
      <alignment horizontal="right" vertical="center" wrapText="1"/>
    </xf>
    <xf numFmtId="0" fontId="15" fillId="4" borderId="3" xfId="1" applyNumberFormat="1" applyFont="1" applyFill="1" applyBorder="1" applyAlignment="1">
      <alignment horizontal="right" vertical="center" wrapText="1"/>
    </xf>
    <xf numFmtId="0" fontId="15" fillId="4" borderId="2" xfId="1" quotePrefix="1" applyNumberFormat="1" applyFont="1" applyFill="1" applyBorder="1" applyAlignment="1">
      <alignment horizontal="left" vertical="center" wrapText="1"/>
    </xf>
    <xf numFmtId="16" fontId="8" fillId="0" borderId="2" xfId="3" applyNumberFormat="1" applyFont="1" applyBorder="1" applyAlignment="1">
      <alignment horizontal="right" vertical="center" wrapText="1"/>
    </xf>
    <xf numFmtId="2" fontId="4" fillId="0" borderId="6" xfId="1" quotePrefix="1" applyNumberFormat="1" applyFont="1" applyBorder="1" applyAlignment="1" applyProtection="1">
      <alignment horizontal="left" vertical="center" wrapText="1"/>
      <protection locked="0"/>
    </xf>
    <xf numFmtId="0" fontId="9" fillId="4" borderId="2" xfId="1" applyNumberFormat="1" applyFont="1" applyFill="1" applyBorder="1" applyAlignment="1">
      <alignment horizontal="left" vertical="center" wrapText="1"/>
    </xf>
    <xf numFmtId="0" fontId="9" fillId="4" borderId="6" xfId="1" applyNumberFormat="1" applyFont="1" applyFill="1" applyBorder="1" applyAlignment="1">
      <alignment horizontal="left" vertical="center" wrapText="1"/>
    </xf>
    <xf numFmtId="0" fontId="9" fillId="4" borderId="1" xfId="1" quotePrefix="1" applyNumberFormat="1" applyFont="1" applyFill="1" applyBorder="1">
      <alignment vertical="center" wrapText="1"/>
    </xf>
    <xf numFmtId="0" fontId="9" fillId="4" borderId="2" xfId="1" quotePrefix="1" applyNumberFormat="1" applyFont="1" applyFill="1" applyBorder="1">
      <alignment vertical="center" wrapText="1"/>
    </xf>
    <xf numFmtId="0" fontId="9" fillId="4" borderId="1" xfId="1" quotePrefix="1" applyNumberFormat="1" applyFont="1" applyFill="1" applyBorder="1" applyAlignment="1">
      <alignment horizontal="center" vertical="center" wrapText="1"/>
    </xf>
    <xf numFmtId="0" fontId="16" fillId="0" borderId="6" xfId="4" applyFont="1" applyBorder="1" applyAlignment="1">
      <alignment horizontal="left" vertical="top" wrapText="1"/>
    </xf>
    <xf numFmtId="0" fontId="8" fillId="0" borderId="1" xfId="1" applyNumberFormat="1" applyBorder="1" applyAlignment="1">
      <alignment horizontal="center" vertical="center" wrapText="1"/>
    </xf>
    <xf numFmtId="44" fontId="8" fillId="0" borderId="1" xfId="2" applyFont="1" applyBorder="1" applyAlignment="1">
      <alignment vertical="center"/>
    </xf>
    <xf numFmtId="165" fontId="5" fillId="4" borderId="1" xfId="3" applyNumberFormat="1" applyFont="1" applyFill="1" applyBorder="1" applyAlignment="1">
      <alignment vertical="center" wrapText="1"/>
    </xf>
    <xf numFmtId="0" fontId="12" fillId="0" borderId="4" xfId="3" applyBorder="1" applyAlignment="1">
      <alignment wrapText="1"/>
    </xf>
    <xf numFmtId="0" fontId="12" fillId="0" borderId="5" xfId="3" applyBorder="1" applyAlignment="1">
      <alignment horizontal="left" vertical="center" wrapText="1"/>
    </xf>
    <xf numFmtId="0" fontId="5" fillId="0" borderId="4" xfId="3" quotePrefix="1" applyFont="1" applyBorder="1" applyAlignment="1">
      <alignment horizontal="right" vertical="top" wrapText="1"/>
    </xf>
    <xf numFmtId="44" fontId="8" fillId="0" borderId="1" xfId="3" applyNumberFormat="1" applyFont="1" applyBorder="1" applyAlignment="1">
      <alignment vertical="center"/>
    </xf>
    <xf numFmtId="0" fontId="8" fillId="0" borderId="1" xfId="3" applyFont="1" applyBorder="1" applyAlignment="1">
      <alignment horizontal="right" vertical="center" wrapText="1"/>
    </xf>
    <xf numFmtId="165" fontId="0" fillId="0" borderId="0" xfId="0" applyNumberFormat="1"/>
    <xf numFmtId="0" fontId="6" fillId="0" borderId="0" xfId="0" quotePrefix="1" applyNumberFormat="1" applyFont="1" applyFill="1" applyBorder="1" applyAlignment="1">
      <alignment horizontal="center" vertical="center" wrapText="1"/>
    </xf>
    <xf numFmtId="0" fontId="5" fillId="0" borderId="0" xfId="1" applyNumberFormat="1" applyFont="1" applyFill="1" applyBorder="1" applyAlignment="1">
      <alignment horizontal="left" vertical="center" wrapText="1"/>
    </xf>
    <xf numFmtId="0" fontId="8" fillId="0" borderId="1" xfId="0" applyFont="1" applyBorder="1" applyAlignment="1">
      <alignment wrapText="1"/>
    </xf>
    <xf numFmtId="0" fontId="16" fillId="0" borderId="6" xfId="4" applyFont="1" applyBorder="1" applyAlignment="1">
      <alignment horizontal="left" vertical="top"/>
    </xf>
    <xf numFmtId="0" fontId="8" fillId="0" borderId="1" xfId="1"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19" fillId="0" borderId="4" xfId="3" applyFont="1" applyBorder="1" applyAlignment="1">
      <alignment wrapText="1"/>
    </xf>
    <xf numFmtId="0" fontId="19" fillId="0" borderId="5" xfId="3" applyFont="1" applyBorder="1" applyAlignment="1">
      <alignment horizontal="left" vertical="center" wrapText="1"/>
    </xf>
    <xf numFmtId="0" fontId="14" fillId="3" borderId="2" xfId="1" applyNumberFormat="1" applyFont="1" applyFill="1" applyBorder="1" applyAlignment="1">
      <alignment horizontal="right" vertical="center"/>
    </xf>
    <xf numFmtId="0" fontId="14" fillId="3" borderId="6" xfId="1" applyNumberFormat="1" applyFont="1" applyFill="1" applyBorder="1" applyAlignment="1">
      <alignment horizontal="left" vertical="center"/>
    </xf>
    <xf numFmtId="0" fontId="8" fillId="0" borderId="2" xfId="0" applyFont="1" applyBorder="1" applyAlignment="1">
      <alignment horizontal="center" vertical="center" wrapText="1"/>
    </xf>
    <xf numFmtId="0" fontId="8" fillId="0" borderId="2" xfId="0" applyNumberFormat="1" applyFont="1" applyFill="1" applyBorder="1" applyAlignment="1">
      <alignment horizontal="left" vertical="center" wrapText="1"/>
    </xf>
    <xf numFmtId="0" fontId="20" fillId="0" borderId="2" xfId="0" applyNumberFormat="1" applyFont="1" applyBorder="1" applyAlignment="1">
      <alignment horizontal="left" vertical="center" wrapText="1"/>
    </xf>
    <xf numFmtId="0" fontId="20" fillId="0" borderId="0" xfId="0" applyFont="1"/>
    <xf numFmtId="0" fontId="9" fillId="4" borderId="3" xfId="1" applyNumberFormat="1" applyFont="1" applyFill="1" applyBorder="1" applyAlignment="1">
      <alignment horizontal="right" vertical="center" wrapText="1"/>
    </xf>
    <xf numFmtId="0" fontId="9" fillId="4" borderId="2" xfId="1" quotePrefix="1" applyNumberFormat="1" applyFont="1" applyFill="1" applyBorder="1" applyAlignment="1">
      <alignment horizontal="left" vertical="center" wrapText="1"/>
    </xf>
    <xf numFmtId="0" fontId="8" fillId="0" borderId="4" xfId="3" applyFont="1" applyBorder="1" applyAlignment="1">
      <alignment wrapText="1"/>
    </xf>
    <xf numFmtId="0" fontId="8" fillId="0" borderId="5" xfId="3" applyFont="1" applyBorder="1" applyAlignment="1">
      <alignment horizontal="left" vertical="center" wrapText="1"/>
    </xf>
    <xf numFmtId="0" fontId="4" fillId="0" borderId="6" xfId="4" applyFont="1" applyBorder="1" applyAlignment="1">
      <alignment horizontal="left" vertical="top" wrapText="1"/>
    </xf>
    <xf numFmtId="0" fontId="15" fillId="4" borderId="2" xfId="1" applyNumberFormat="1" applyFont="1" applyFill="1" applyBorder="1" applyAlignment="1">
      <alignment horizontal="left" vertical="center" wrapText="1"/>
    </xf>
    <xf numFmtId="0" fontId="15" fillId="4" borderId="6" xfId="1" applyNumberFormat="1" applyFont="1" applyFill="1" applyBorder="1" applyAlignment="1">
      <alignment horizontal="left" vertical="center" wrapText="1"/>
    </xf>
    <xf numFmtId="0" fontId="15" fillId="4" borderId="1" xfId="1" quotePrefix="1" applyNumberFormat="1" applyFont="1" applyFill="1" applyBorder="1">
      <alignment vertical="center" wrapText="1"/>
    </xf>
    <xf numFmtId="0" fontId="15" fillId="4" borderId="2" xfId="1" quotePrefix="1" applyNumberFormat="1" applyFont="1" applyFill="1" applyBorder="1">
      <alignment vertical="center" wrapText="1"/>
    </xf>
    <xf numFmtId="0" fontId="15" fillId="4" borderId="1" xfId="1" quotePrefix="1" applyNumberFormat="1" applyFont="1" applyFill="1" applyBorder="1" applyAlignment="1">
      <alignment horizontal="center" vertical="center" wrapText="1"/>
    </xf>
    <xf numFmtId="16" fontId="21" fillId="0" borderId="2" xfId="3" applyNumberFormat="1" applyFont="1" applyBorder="1" applyAlignment="1">
      <alignment horizontal="right" vertical="center" wrapText="1"/>
    </xf>
    <xf numFmtId="2" fontId="16" fillId="0" borderId="6" xfId="1" quotePrefix="1" applyNumberFormat="1" applyFont="1" applyBorder="1" applyAlignment="1" applyProtection="1">
      <alignment horizontal="left" vertical="center" wrapText="1"/>
      <protection locked="0"/>
    </xf>
    <xf numFmtId="0" fontId="21" fillId="0" borderId="1" xfId="1" applyNumberFormat="1" applyFont="1" applyBorder="1" applyAlignment="1">
      <alignment horizontal="center" vertical="center" wrapText="1"/>
    </xf>
    <xf numFmtId="44" fontId="21" fillId="0" borderId="1" xfId="2" applyFont="1" applyBorder="1" applyAlignment="1">
      <alignment vertical="center"/>
    </xf>
    <xf numFmtId="165" fontId="18" fillId="4" borderId="1" xfId="3" applyNumberFormat="1" applyFont="1" applyFill="1" applyBorder="1" applyAlignment="1">
      <alignment vertical="center" wrapText="1"/>
    </xf>
    <xf numFmtId="0" fontId="21" fillId="4" borderId="2" xfId="3" applyFont="1" applyFill="1" applyBorder="1" applyAlignment="1">
      <alignment horizontal="right" vertical="center" wrapText="1"/>
    </xf>
    <xf numFmtId="0" fontId="21" fillId="0" borderId="2" xfId="0" applyNumberFormat="1" applyFont="1" applyBorder="1" applyAlignment="1">
      <alignment horizontal="left" vertical="center" wrapText="1"/>
    </xf>
    <xf numFmtId="0" fontId="6" fillId="0" borderId="0" xfId="0" quotePrefix="1" applyNumberFormat="1" applyFont="1" applyFill="1" applyBorder="1" applyAlignment="1">
      <alignment vertical="center" wrapText="1"/>
    </xf>
    <xf numFmtId="0" fontId="1" fillId="0" borderId="0" xfId="0" applyNumberFormat="1" applyFont="1" applyAlignment="1">
      <alignment vertical="center" wrapText="1"/>
    </xf>
    <xf numFmtId="0" fontId="0" fillId="0" borderId="0" xfId="0" applyAlignment="1">
      <alignment horizontal="center"/>
    </xf>
    <xf numFmtId="0" fontId="5" fillId="0" borderId="0" xfId="1" applyNumberFormat="1" applyFont="1" applyFill="1" applyBorder="1" applyAlignment="1">
      <alignment vertical="center" wrapText="1"/>
    </xf>
    <xf numFmtId="0" fontId="5" fillId="0" borderId="0" xfId="1" applyNumberFormat="1" applyFont="1" applyFill="1" applyBorder="1" applyAlignment="1">
      <alignment vertical="center"/>
    </xf>
    <xf numFmtId="0" fontId="3" fillId="0" borderId="1" xfId="0" applyFont="1" applyBorder="1" applyAlignment="1">
      <alignment wrapText="1"/>
    </xf>
    <xf numFmtId="0" fontId="5" fillId="0" borderId="0" xfId="3" applyFont="1" applyAlignment="1">
      <alignment horizontal="right" vertical="center"/>
    </xf>
    <xf numFmtId="0" fontId="8" fillId="0" borderId="0" xfId="3" applyFont="1" applyAlignment="1">
      <alignment horizontal="right"/>
    </xf>
    <xf numFmtId="0" fontId="24" fillId="0" borderId="0" xfId="0" applyFont="1"/>
    <xf numFmtId="0" fontId="22" fillId="0" borderId="1" xfId="0" applyFont="1" applyBorder="1" applyAlignment="1">
      <alignment horizontal="center" vertical="center" wrapText="1"/>
    </xf>
    <xf numFmtId="0" fontId="7" fillId="0" borderId="2" xfId="0" applyFont="1" applyBorder="1" applyAlignment="1">
      <alignment vertical="center" wrapText="1"/>
    </xf>
    <xf numFmtId="0" fontId="7" fillId="0" borderId="6" xfId="0" applyFont="1" applyBorder="1" applyAlignment="1">
      <alignment vertical="center" wrapText="1"/>
    </xf>
    <xf numFmtId="0" fontId="7" fillId="0" borderId="1" xfId="0" applyFont="1" applyBorder="1" applyAlignment="1">
      <alignment wrapText="1"/>
    </xf>
    <xf numFmtId="0" fontId="3" fillId="0" borderId="6" xfId="0" applyFont="1" applyBorder="1" applyAlignment="1">
      <alignment wrapText="1"/>
    </xf>
    <xf numFmtId="16" fontId="3" fillId="0" borderId="2" xfId="0" quotePrefix="1" applyNumberFormat="1" applyFont="1" applyBorder="1" applyAlignment="1">
      <alignment horizontal="right" wrapText="1"/>
    </xf>
    <xf numFmtId="14" fontId="8" fillId="0" borderId="0" xfId="1" applyNumberFormat="1" applyAlignment="1">
      <alignment vertical="center"/>
    </xf>
    <xf numFmtId="164" fontId="8" fillId="0" borderId="0" xfId="1" applyAlignment="1">
      <alignment horizontal="left" vertical="top" wrapText="1"/>
    </xf>
    <xf numFmtId="164" fontId="8" fillId="0" borderId="0" xfId="1">
      <alignment vertical="center" wrapText="1"/>
    </xf>
    <xf numFmtId="0" fontId="25" fillId="0" borderId="0" xfId="0" applyFont="1" applyAlignment="1">
      <alignment horizontal="right" vertical="center"/>
    </xf>
    <xf numFmtId="0" fontId="1" fillId="0" borderId="0" xfId="1" applyNumberFormat="1" applyFont="1">
      <alignment vertical="center" wrapText="1"/>
    </xf>
    <xf numFmtId="0" fontId="0" fillId="0" borderId="0" xfId="0" applyAlignment="1">
      <alignment wrapText="1"/>
    </xf>
    <xf numFmtId="0" fontId="4" fillId="0" borderId="0" xfId="1" applyNumberFormat="1" applyFont="1" applyAlignment="1">
      <alignment horizontal="right" vertical="top" wrapText="1"/>
    </xf>
    <xf numFmtId="0" fontId="28" fillId="0" borderId="0" xfId="0" applyFont="1" applyAlignment="1">
      <alignment horizontal="justify" vertical="center"/>
    </xf>
    <xf numFmtId="0" fontId="4" fillId="0" borderId="0" xfId="1" quotePrefix="1" applyNumberFormat="1" applyFont="1" applyAlignment="1">
      <alignment horizontal="left" vertical="top" wrapText="1"/>
    </xf>
    <xf numFmtId="0" fontId="5" fillId="3" borderId="1" xfId="1" applyNumberFormat="1" applyFont="1" applyFill="1" applyBorder="1" applyAlignment="1">
      <alignment horizontal="center" vertical="center" wrapText="1"/>
    </xf>
    <xf numFmtId="0" fontId="14" fillId="6" borderId="2" xfId="1" applyNumberFormat="1" applyFont="1" applyFill="1" applyBorder="1" applyAlignment="1">
      <alignment horizontal="left" vertical="top" wrapText="1"/>
    </xf>
    <xf numFmtId="0" fontId="29" fillId="6" borderId="3" xfId="6" applyNumberFormat="1" applyFill="1" applyBorder="1" applyAlignment="1">
      <alignment vertical="center" wrapText="1"/>
    </xf>
    <xf numFmtId="0" fontId="18" fillId="6" borderId="6" xfId="1" applyNumberFormat="1" applyFont="1" applyFill="1" applyBorder="1">
      <alignment vertical="center" wrapText="1"/>
    </xf>
    <xf numFmtId="0" fontId="15" fillId="4" borderId="3" xfId="1" quotePrefix="1" applyNumberFormat="1" applyFont="1" applyFill="1" applyBorder="1">
      <alignment vertical="center" wrapText="1"/>
    </xf>
    <xf numFmtId="0" fontId="15" fillId="4" borderId="6" xfId="1" quotePrefix="1" applyNumberFormat="1" applyFont="1" applyFill="1" applyBorder="1">
      <alignment vertical="center" wrapText="1"/>
    </xf>
    <xf numFmtId="16" fontId="16" fillId="0" borderId="3" xfId="1" quotePrefix="1" applyNumberFormat="1" applyFont="1" applyBorder="1" applyAlignment="1">
      <alignment horizontal="right" vertical="center" wrapText="1"/>
    </xf>
    <xf numFmtId="0" fontId="16" fillId="0" borderId="6" xfId="1" quotePrefix="1" applyNumberFormat="1"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4" fillId="0" borderId="1" xfId="1" quotePrefix="1" applyNumberFormat="1" applyFont="1" applyBorder="1">
      <alignment vertical="center" wrapText="1"/>
    </xf>
    <xf numFmtId="0" fontId="4" fillId="0" borderId="1" xfId="1" quotePrefix="1" applyNumberFormat="1" applyFont="1" applyBorder="1" applyAlignment="1">
      <alignment horizontal="center" vertical="center" wrapText="1"/>
    </xf>
    <xf numFmtId="0" fontId="8" fillId="0" borderId="1" xfId="0" applyFont="1" applyBorder="1" applyAlignment="1">
      <alignment horizontal="center" vertical="center"/>
    </xf>
    <xf numFmtId="44" fontId="4" fillId="0" borderId="1" xfId="2" quotePrefix="1" applyFont="1" applyFill="1" applyBorder="1" applyAlignment="1">
      <alignment horizontal="center" vertical="center" wrapText="1"/>
    </xf>
    <xf numFmtId="16" fontId="16" fillId="4" borderId="2" xfId="1" quotePrefix="1" applyNumberFormat="1" applyFont="1" applyFill="1" applyBorder="1" applyAlignment="1">
      <alignment horizontal="right" vertical="center" wrapText="1"/>
    </xf>
    <xf numFmtId="0" fontId="16" fillId="4" borderId="6" xfId="1" quotePrefix="1" applyNumberFormat="1" applyFont="1" applyFill="1" applyBorder="1" applyAlignment="1">
      <alignment horizontal="left" vertical="center" wrapText="1"/>
    </xf>
    <xf numFmtId="0" fontId="0" fillId="4" borderId="3" xfId="0" applyFill="1" applyBorder="1"/>
    <xf numFmtId="0" fontId="4" fillId="4" borderId="5" xfId="1" quotePrefix="1" applyNumberFormat="1" applyFont="1" applyFill="1" applyBorder="1">
      <alignment vertical="center" wrapText="1"/>
    </xf>
    <xf numFmtId="0" fontId="4" fillId="4" borderId="7" xfId="1" quotePrefix="1" applyNumberFormat="1" applyFont="1" applyFill="1" applyBorder="1" applyAlignment="1">
      <alignment horizontal="center" vertical="center" wrapText="1"/>
    </xf>
    <xf numFmtId="0" fontId="5" fillId="4" borderId="1" xfId="0" quotePrefix="1" applyFont="1" applyFill="1" applyBorder="1" applyAlignment="1">
      <alignment horizontal="right" vertical="top"/>
    </xf>
    <xf numFmtId="44" fontId="5" fillId="4" borderId="7" xfId="2" quotePrefix="1" applyFont="1" applyFill="1" applyBorder="1" applyAlignment="1">
      <alignment horizontal="center" vertical="center" wrapText="1"/>
    </xf>
    <xf numFmtId="0" fontId="5" fillId="0" borderId="4" xfId="0" quotePrefix="1" applyFont="1" applyBorder="1" applyAlignment="1">
      <alignment horizontal="right" vertical="top" wrapText="1"/>
    </xf>
    <xf numFmtId="0" fontId="8" fillId="0" borderId="2" xfId="0" applyNumberFormat="1" applyFont="1" applyBorder="1" applyAlignment="1">
      <alignment horizontal="left" vertical="center"/>
    </xf>
    <xf numFmtId="0" fontId="8" fillId="0" borderId="2" xfId="0" applyFont="1" applyBorder="1" applyAlignment="1">
      <alignment horizontal="left" vertical="center" wrapText="1"/>
    </xf>
    <xf numFmtId="0" fontId="8" fillId="0" borderId="0" xfId="0" applyFont="1" applyAlignment="1">
      <alignment vertical="center" wrapText="1"/>
    </xf>
    <xf numFmtId="0" fontId="8" fillId="0" borderId="1" xfId="0" applyFont="1" applyBorder="1" applyAlignment="1">
      <alignment vertical="center" wrapText="1"/>
    </xf>
    <xf numFmtId="0" fontId="20" fillId="0" borderId="2" xfId="0" applyFont="1" applyBorder="1" applyAlignment="1">
      <alignment wrapText="1"/>
    </xf>
    <xf numFmtId="0" fontId="20" fillId="0" borderId="1" xfId="0" applyFont="1" applyBorder="1" applyAlignment="1">
      <alignment horizontal="left" vertical="center" wrapText="1"/>
    </xf>
    <xf numFmtId="0" fontId="22" fillId="0" borderId="1" xfId="0" applyFont="1" applyBorder="1" applyAlignment="1">
      <alignment horizontal="center" vertical="center" wrapText="1"/>
    </xf>
    <xf numFmtId="0" fontId="8" fillId="0" borderId="2" xfId="1" applyNumberFormat="1" applyFont="1" applyBorder="1" applyAlignment="1">
      <alignment horizontal="center" vertical="center" wrapText="1"/>
    </xf>
    <xf numFmtId="0" fontId="8" fillId="0" borderId="6" xfId="1" applyNumberFormat="1" applyFont="1" applyBorder="1" applyAlignment="1">
      <alignment horizontal="center" vertical="center" wrapText="1"/>
    </xf>
    <xf numFmtId="165" fontId="3" fillId="0" borderId="1" xfId="3" applyNumberFormat="1" applyFont="1" applyBorder="1" applyAlignment="1">
      <alignment horizontal="center" vertical="center" wrapText="1"/>
    </xf>
    <xf numFmtId="0" fontId="3" fillId="0" borderId="1" xfId="3" applyFont="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10" fillId="2" borderId="1" xfId="3" applyFont="1" applyFill="1" applyBorder="1" applyAlignment="1">
      <alignment horizontal="center" vertical="center" wrapText="1"/>
    </xf>
    <xf numFmtId="165" fontId="7" fillId="2" borderId="1" xfId="3" applyNumberFormat="1" applyFont="1" applyFill="1" applyBorder="1" applyAlignment="1">
      <alignment horizontal="center" vertical="center" wrapText="1"/>
    </xf>
    <xf numFmtId="0" fontId="7" fillId="2" borderId="1" xfId="3" applyFont="1" applyFill="1" applyBorder="1" applyAlignment="1">
      <alignment horizontal="center" vertical="center" wrapText="1"/>
    </xf>
    <xf numFmtId="0" fontId="6" fillId="0" borderId="0" xfId="0" quotePrefix="1" applyNumberFormat="1" applyFont="1" applyFill="1" applyBorder="1" applyAlignment="1">
      <alignment horizontal="center" vertical="center" wrapText="1"/>
    </xf>
    <xf numFmtId="0" fontId="5" fillId="3" borderId="2" xfId="1" applyNumberFormat="1" applyFont="1" applyFill="1" applyBorder="1" applyAlignment="1">
      <alignment horizontal="center" vertical="center" wrapText="1"/>
    </xf>
    <xf numFmtId="0" fontId="5" fillId="3" borderId="3" xfId="1" applyNumberFormat="1" applyFont="1" applyFill="1" applyBorder="1" applyAlignment="1">
      <alignment horizontal="center" vertical="center" wrapText="1"/>
    </xf>
    <xf numFmtId="0" fontId="5" fillId="3" borderId="6" xfId="1" applyNumberFormat="1" applyFont="1" applyFill="1" applyBorder="1" applyAlignment="1">
      <alignment horizontal="center" vertical="center" wrapText="1"/>
    </xf>
    <xf numFmtId="0" fontId="9" fillId="4" borderId="2" xfId="1" applyNumberFormat="1" applyFont="1" applyFill="1" applyBorder="1" applyAlignment="1">
      <alignment horizontal="center" vertical="center" wrapText="1"/>
    </xf>
    <xf numFmtId="0" fontId="9" fillId="4" borderId="6" xfId="1" applyNumberFormat="1" applyFont="1" applyFill="1" applyBorder="1" applyAlignment="1">
      <alignment horizontal="center" vertical="center" wrapText="1"/>
    </xf>
    <xf numFmtId="0" fontId="5" fillId="4" borderId="1" xfId="3" quotePrefix="1" applyFont="1" applyFill="1" applyBorder="1" applyAlignment="1">
      <alignment horizontal="right" vertical="top" wrapText="1"/>
    </xf>
    <xf numFmtId="0" fontId="9" fillId="4" borderId="2" xfId="1" quotePrefix="1" applyNumberFormat="1" applyFont="1" applyFill="1" applyBorder="1" applyAlignment="1">
      <alignment horizontal="center" vertical="center" wrapText="1"/>
    </xf>
    <xf numFmtId="0" fontId="9" fillId="4" borderId="6" xfId="1" quotePrefix="1" applyNumberFormat="1" applyFont="1" applyFill="1" applyBorder="1" applyAlignment="1">
      <alignment horizontal="center" vertical="center" wrapText="1"/>
    </xf>
    <xf numFmtId="0" fontId="4" fillId="0" borderId="2" xfId="1" quotePrefix="1" applyNumberFormat="1" applyFont="1" applyFill="1" applyBorder="1" applyAlignment="1">
      <alignment horizontal="right" vertical="top" wrapText="1"/>
    </xf>
    <xf numFmtId="0" fontId="4" fillId="0" borderId="6" xfId="1" applyNumberFormat="1" applyFont="1" applyFill="1" applyBorder="1" applyAlignment="1">
      <alignment horizontal="right" vertical="top" wrapText="1"/>
    </xf>
    <xf numFmtId="0" fontId="4" fillId="0" borderId="2" xfId="1" quotePrefix="1" applyNumberFormat="1" applyFont="1" applyBorder="1" applyAlignment="1">
      <alignment horizontal="left" vertical="top" wrapText="1"/>
    </xf>
    <xf numFmtId="0" fontId="4" fillId="0" borderId="3" xfId="1" quotePrefix="1" applyNumberFormat="1" applyFont="1" applyBorder="1" applyAlignment="1">
      <alignment horizontal="left" vertical="top" wrapText="1"/>
    </xf>
    <xf numFmtId="0" fontId="4" fillId="0" borderId="6" xfId="1" quotePrefix="1" applyNumberFormat="1" applyFont="1" applyBorder="1" applyAlignment="1">
      <alignment horizontal="left" vertical="top" wrapText="1"/>
    </xf>
    <xf numFmtId="0" fontId="21" fillId="0" borderId="2" xfId="1" applyNumberFormat="1" applyFont="1" applyBorder="1" applyAlignment="1">
      <alignment horizontal="center" vertical="center" wrapText="1"/>
    </xf>
    <xf numFmtId="0" fontId="21" fillId="0" borderId="6" xfId="1" applyNumberFormat="1" applyFont="1" applyBorder="1" applyAlignment="1">
      <alignment horizontal="center" vertical="center" wrapText="1"/>
    </xf>
    <xf numFmtId="0" fontId="8" fillId="0" borderId="2" xfId="1" applyNumberFormat="1" applyBorder="1" applyAlignment="1">
      <alignment horizontal="center" vertical="center" wrapText="1"/>
    </xf>
    <xf numFmtId="0" fontId="8" fillId="0" borderId="6" xfId="1" applyNumberFormat="1" applyBorder="1" applyAlignment="1">
      <alignment horizontal="center" vertical="center" wrapText="1"/>
    </xf>
    <xf numFmtId="0" fontId="15" fillId="4" borderId="2" xfId="1" applyNumberFormat="1" applyFont="1" applyFill="1" applyBorder="1" applyAlignment="1">
      <alignment horizontal="center" vertical="center" wrapText="1"/>
    </xf>
    <xf numFmtId="0" fontId="15" fillId="4" borderId="6" xfId="1" applyNumberFormat="1" applyFont="1" applyFill="1" applyBorder="1" applyAlignment="1">
      <alignment horizontal="center" vertical="center" wrapText="1"/>
    </xf>
    <xf numFmtId="0" fontId="18" fillId="4" borderId="1" xfId="3" quotePrefix="1" applyFont="1" applyFill="1" applyBorder="1" applyAlignment="1">
      <alignment horizontal="right" vertical="top" wrapText="1"/>
    </xf>
    <xf numFmtId="0" fontId="15" fillId="4" borderId="2" xfId="1" quotePrefix="1" applyNumberFormat="1" applyFont="1" applyFill="1" applyBorder="1" applyAlignment="1">
      <alignment horizontal="center" vertical="center" wrapText="1"/>
    </xf>
    <xf numFmtId="0" fontId="15" fillId="4" borderId="6" xfId="1" quotePrefix="1" applyNumberFormat="1" applyFont="1" applyFill="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1" fillId="0" borderId="0" xfId="0" applyNumberFormat="1" applyFont="1" applyAlignment="1">
      <alignment horizontal="center" vertical="center" wrapText="1"/>
    </xf>
    <xf numFmtId="0" fontId="4" fillId="0" borderId="2" xfId="1" applyNumberFormat="1" applyFont="1" applyFill="1" applyBorder="1" applyAlignment="1">
      <alignment horizontal="right" vertical="top" wrapText="1"/>
    </xf>
    <xf numFmtId="0" fontId="5" fillId="0" borderId="2" xfId="0" applyFont="1" applyBorder="1" applyAlignment="1">
      <alignment horizontal="center" vertical="center" wrapText="1"/>
    </xf>
    <xf numFmtId="0" fontId="16" fillId="0" borderId="6" xfId="0" applyFont="1" applyBorder="1" applyAlignment="1">
      <alignment horizontal="center" vertical="center" wrapText="1"/>
    </xf>
    <xf numFmtId="0" fontId="5" fillId="4" borderId="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0" fillId="0" borderId="2" xfId="0" applyBorder="1" applyAlignment="1">
      <alignment horizontal="center"/>
    </xf>
    <xf numFmtId="0" fontId="0" fillId="0" borderId="6" xfId="0" applyBorder="1" applyAlignment="1">
      <alignment horizontal="center"/>
    </xf>
    <xf numFmtId="0" fontId="16" fillId="0" borderId="7" xfId="0" applyFont="1" applyBorder="1" applyAlignment="1">
      <alignment horizontal="center" vertical="center" wrapText="1"/>
    </xf>
    <xf numFmtId="0" fontId="5" fillId="3" borderId="1" xfId="1" applyNumberFormat="1" applyFont="1" applyFill="1" applyBorder="1" applyAlignment="1">
      <alignment horizontal="center" vertical="center" wrapText="1"/>
    </xf>
    <xf numFmtId="0" fontId="23" fillId="3" borderId="2" xfId="1" applyNumberFormat="1" applyFont="1" applyFill="1" applyBorder="1" applyAlignment="1">
      <alignment horizontal="center" vertical="center" wrapText="1"/>
    </xf>
    <xf numFmtId="0" fontId="23" fillId="3" borderId="6" xfId="1" applyNumberFormat="1" applyFont="1" applyFill="1" applyBorder="1" applyAlignment="1">
      <alignment horizontal="center" vertical="center" wrapText="1"/>
    </xf>
    <xf numFmtId="16" fontId="14" fillId="6" borderId="2" xfId="1" quotePrefix="1" applyNumberFormat="1" applyFont="1" applyFill="1" applyBorder="1" applyAlignment="1">
      <alignment horizontal="center" vertical="center" wrapText="1"/>
    </xf>
    <xf numFmtId="16" fontId="14" fillId="6" borderId="6" xfId="1" quotePrefix="1" applyNumberFormat="1" applyFont="1" applyFill="1" applyBorder="1" applyAlignment="1">
      <alignment horizontal="center" vertical="center" wrapText="1"/>
    </xf>
    <xf numFmtId="0" fontId="1" fillId="0" borderId="0" xfId="1" applyNumberFormat="1" applyFont="1" applyAlignment="1">
      <alignment horizontal="center" vertical="center" wrapText="1"/>
    </xf>
    <xf numFmtId="0" fontId="27" fillId="0" borderId="0" xfId="1" applyNumberFormat="1" applyFont="1" applyAlignment="1">
      <alignment horizontal="center" wrapText="1"/>
    </xf>
    <xf numFmtId="0" fontId="26" fillId="0" borderId="0" xfId="1" applyNumberFormat="1" applyFont="1" applyAlignment="1">
      <alignment horizontal="center" wrapText="1"/>
    </xf>
  </cellXfs>
  <cellStyles count="7">
    <cellStyle name="Currency" xfId="2" builtinId="4"/>
    <cellStyle name="Hyperlink" xfId="6" builtinId="8"/>
    <cellStyle name="Normal" xfId="0" builtinId="0"/>
    <cellStyle name="Normal 2" xfId="4" xr:uid="{1F22859E-BA6E-4B8F-9D4F-78650F81F9FA}"/>
    <cellStyle name="Normal 2 5" xfId="5" xr:uid="{20CFD84F-2FF3-4300-9C53-7C114F21EC15}"/>
    <cellStyle name="Normal 4" xfId="1" xr:uid="{00000000-0005-0000-0000-000001000000}"/>
    <cellStyle name="Normal 5" xfId="3" xr:uid="{4B719F0E-7510-444B-9CA4-12718E806C6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D2A03-2121-4311-A500-781C1954A727}">
  <sheetPr>
    <pageSetUpPr fitToPage="1"/>
  </sheetPr>
  <dimension ref="A1:G15"/>
  <sheetViews>
    <sheetView tabSelected="1" showRuler="0" zoomScaleNormal="100" workbookViewId="0">
      <selection activeCell="I10" sqref="I10"/>
    </sheetView>
  </sheetViews>
  <sheetFormatPr defaultRowHeight="15" x14ac:dyDescent="0.25"/>
  <cols>
    <col min="2" max="2" width="5.28515625" customWidth="1"/>
    <col min="4" max="4" width="73.5703125" customWidth="1"/>
  </cols>
  <sheetData>
    <row r="1" spans="1:7" x14ac:dyDescent="0.25">
      <c r="A1" s="5"/>
      <c r="B1" s="5"/>
      <c r="C1" s="5"/>
      <c r="D1" s="5"/>
      <c r="E1" s="69" t="s">
        <v>31</v>
      </c>
    </row>
    <row r="2" spans="1:7" ht="18.75" x14ac:dyDescent="0.3">
      <c r="A2" s="5"/>
      <c r="B2" s="5"/>
      <c r="C2" s="5"/>
      <c r="D2" s="5"/>
      <c r="E2" s="70" t="s">
        <v>180</v>
      </c>
      <c r="G2" s="71"/>
    </row>
    <row r="3" spans="1:7" x14ac:dyDescent="0.25">
      <c r="A3" s="5"/>
      <c r="B3" s="5"/>
      <c r="C3" s="5"/>
      <c r="D3" s="5"/>
      <c r="E3" s="70" t="s">
        <v>186</v>
      </c>
    </row>
    <row r="5" spans="1:7" ht="15" customHeight="1" x14ac:dyDescent="0.25">
      <c r="B5" s="115" t="s">
        <v>187</v>
      </c>
      <c r="C5" s="115"/>
      <c r="D5" s="72" t="s">
        <v>188</v>
      </c>
    </row>
    <row r="6" spans="1:7" ht="29.25" x14ac:dyDescent="0.25">
      <c r="B6" s="73">
        <v>1</v>
      </c>
      <c r="C6" s="74" t="s">
        <v>189</v>
      </c>
      <c r="D6" s="75" t="s">
        <v>199</v>
      </c>
    </row>
    <row r="7" spans="1:7" ht="30" x14ac:dyDescent="0.25">
      <c r="B7" s="77" t="s">
        <v>190</v>
      </c>
      <c r="C7" s="76" t="s">
        <v>191</v>
      </c>
      <c r="D7" s="68" t="str">
        <f>'1.'!C21</f>
        <v>Frēzes ieliktnīši lietošanai ar Medtronic ražotiem kraniatomiem ar uzgaļiem (AF02, AF02R)</v>
      </c>
    </row>
    <row r="8" spans="1:7" ht="30" x14ac:dyDescent="0.25">
      <c r="B8" s="77" t="s">
        <v>192</v>
      </c>
      <c r="C8" s="76" t="s">
        <v>191</v>
      </c>
      <c r="D8" s="68" t="str">
        <f>'1.'!C35</f>
        <v>Urbīši lietošanai ar Medtronic ražotiem mazajiem urbja uzgaļiem (AS15, AA15, AVS15, AVA15)</v>
      </c>
    </row>
    <row r="9" spans="1:7" ht="30" x14ac:dyDescent="0.25">
      <c r="B9" s="77" t="s">
        <v>193</v>
      </c>
      <c r="C9" s="76" t="s">
        <v>191</v>
      </c>
      <c r="D9" s="68" t="str">
        <f>'1.'!C62</f>
        <v>Urbīši lietošanai ar Medtronic ražotiem mazajiem urbja uzgaļiem (AS10, AS10S, AA10, AA10S, AVS10, AVA10)</v>
      </c>
    </row>
    <row r="10" spans="1:7" ht="30" x14ac:dyDescent="0.25">
      <c r="B10" s="77" t="s">
        <v>194</v>
      </c>
      <c r="C10" s="76" t="s">
        <v>191</v>
      </c>
      <c r="D10" s="68" t="str">
        <f>'1.'!C97</f>
        <v>Urbīši lietošanai ar Medtronic ražotiem lielajiem urbja uzgaļiem (AS14, AS14S, AA14, AA14S, AVS14, AVA14)</v>
      </c>
    </row>
    <row r="11" spans="1:7" x14ac:dyDescent="0.25">
      <c r="B11" s="77" t="s">
        <v>195</v>
      </c>
      <c r="C11" s="76" t="s">
        <v>191</v>
      </c>
      <c r="D11" s="68" t="str">
        <f>'1.'!C138</f>
        <v>Urbīši lietošanai ar Medtronic ražotiem metāla griešanas uzgaļiem (ASMC)</v>
      </c>
    </row>
    <row r="12" spans="1:7" x14ac:dyDescent="0.25">
      <c r="B12" s="77" t="s">
        <v>196</v>
      </c>
      <c r="C12" s="76" t="s">
        <v>191</v>
      </c>
      <c r="D12" s="68" t="str">
        <f>'1.'!C152</f>
        <v>Mikromotors IPC spēka iekārtai</v>
      </c>
    </row>
    <row r="13" spans="1:7" x14ac:dyDescent="0.25">
      <c r="B13" s="77" t="s">
        <v>197</v>
      </c>
      <c r="C13" s="76" t="s">
        <v>191</v>
      </c>
      <c r="D13" s="68" t="str">
        <f>'1.'!C164</f>
        <v>Urbju un frēžu uzgaļi</v>
      </c>
    </row>
    <row r="14" spans="1:7" x14ac:dyDescent="0.25">
      <c r="B14" s="77" t="s">
        <v>198</v>
      </c>
      <c r="C14" s="76" t="s">
        <v>191</v>
      </c>
      <c r="D14" s="68" t="str">
        <f>'1.'!C214</f>
        <v xml:space="preserve">Pozicionēšanas lodītes </v>
      </c>
    </row>
    <row r="15" spans="1:7" x14ac:dyDescent="0.25">
      <c r="B15" s="73">
        <v>2</v>
      </c>
      <c r="C15" s="74" t="s">
        <v>189</v>
      </c>
      <c r="D15" s="75" t="s">
        <v>215</v>
      </c>
    </row>
  </sheetData>
  <mergeCells count="1">
    <mergeCell ref="B5:C5"/>
  </mergeCells>
  <phoneticPr fontId="13" type="noConversion"/>
  <pageMargins left="0.7" right="0.7" top="0.75" bottom="0.75" header="0.3" footer="0.3"/>
  <pageSetup paperSize="9" scale="82"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53"/>
  <sheetViews>
    <sheetView topLeftCell="A4" zoomScaleNormal="100" workbookViewId="0">
      <selection activeCell="C14" sqref="C14:G14"/>
    </sheetView>
  </sheetViews>
  <sheetFormatPr defaultRowHeight="15" x14ac:dyDescent="0.25"/>
  <cols>
    <col min="1" max="1" width="4" customWidth="1"/>
    <col min="2" max="2" width="5.5703125" style="1" customWidth="1"/>
    <col min="3" max="3" width="50.140625" style="1" customWidth="1"/>
    <col min="4" max="4" width="25.7109375" style="2" customWidth="1"/>
    <col min="5" max="5" width="20.5703125" style="1" customWidth="1"/>
    <col min="6" max="6" width="20.28515625" style="1" customWidth="1"/>
    <col min="7" max="7" width="12.28515625" style="1" customWidth="1"/>
    <col min="8" max="8" width="12.140625" style="1" customWidth="1"/>
  </cols>
  <sheetData>
    <row r="1" spans="1:8" hidden="1" x14ac:dyDescent="0.25">
      <c r="B1" s="3"/>
      <c r="C1" s="6"/>
      <c r="D1" s="6"/>
      <c r="E1" s="6"/>
      <c r="F1" s="6"/>
      <c r="G1" s="6" t="s">
        <v>31</v>
      </c>
    </row>
    <row r="2" spans="1:8" hidden="1" x14ac:dyDescent="0.25">
      <c r="B2" s="3"/>
      <c r="C2" s="7"/>
      <c r="D2" s="7"/>
      <c r="E2" s="7"/>
      <c r="F2" s="7"/>
      <c r="G2" s="7" t="s">
        <v>180</v>
      </c>
    </row>
    <row r="3" spans="1:8" hidden="1" x14ac:dyDescent="0.25">
      <c r="B3" s="3"/>
      <c r="C3" s="7"/>
      <c r="D3" s="7"/>
      <c r="E3" s="7"/>
      <c r="F3" s="7"/>
      <c r="G3" s="7" t="s">
        <v>32</v>
      </c>
    </row>
    <row r="4" spans="1:8" x14ac:dyDescent="0.25">
      <c r="B4" s="3"/>
      <c r="C4" s="4"/>
      <c r="D4" s="4"/>
      <c r="E4" s="4"/>
      <c r="F4" s="4"/>
      <c r="G4" s="81" t="s">
        <v>201</v>
      </c>
      <c r="H4" s="4"/>
    </row>
    <row r="5" spans="1:8" ht="15.75" customHeight="1" x14ac:dyDescent="0.25">
      <c r="B5" s="151" t="s">
        <v>33</v>
      </c>
      <c r="C5" s="151"/>
      <c r="D5" s="151"/>
      <c r="E5" s="151"/>
      <c r="F5" s="151"/>
      <c r="G5" s="151"/>
      <c r="H5" s="64"/>
    </row>
    <row r="6" spans="1:8" ht="15.75" customHeight="1" x14ac:dyDescent="0.25">
      <c r="B6" s="126" t="s">
        <v>278</v>
      </c>
      <c r="C6" s="126"/>
      <c r="D6" s="126"/>
      <c r="E6" s="126"/>
      <c r="F6" s="126"/>
      <c r="G6" s="126"/>
      <c r="H6" s="63"/>
    </row>
    <row r="7" spans="1:8" ht="15.75" customHeight="1" x14ac:dyDescent="0.25">
      <c r="B7" s="126" t="s">
        <v>200</v>
      </c>
      <c r="C7" s="126"/>
      <c r="D7" s="126"/>
      <c r="E7" s="126"/>
      <c r="F7" s="126"/>
      <c r="G7" s="126"/>
      <c r="H7" s="63"/>
    </row>
    <row r="8" spans="1:8" ht="15.75" customHeight="1" x14ac:dyDescent="0.25">
      <c r="B8" s="32"/>
      <c r="C8" s="32"/>
      <c r="D8" s="32"/>
      <c r="E8" s="32"/>
      <c r="F8" s="32"/>
      <c r="G8" s="32"/>
      <c r="H8" s="63"/>
    </row>
    <row r="9" spans="1:8" ht="15" customHeight="1" x14ac:dyDescent="0.25">
      <c r="A9" s="67" t="s">
        <v>23</v>
      </c>
      <c r="C9" s="66"/>
      <c r="D9" s="66"/>
      <c r="E9" s="66"/>
      <c r="F9" s="8"/>
      <c r="G9" s="5"/>
      <c r="H9"/>
    </row>
    <row r="10" spans="1:8" ht="15.75" customHeight="1" x14ac:dyDescent="0.25">
      <c r="A10" s="152">
        <v>1</v>
      </c>
      <c r="B10" s="136"/>
      <c r="C10" s="137" t="s">
        <v>24</v>
      </c>
      <c r="D10" s="138"/>
      <c r="E10" s="138"/>
      <c r="F10" s="138"/>
      <c r="G10" s="139"/>
      <c r="H10"/>
    </row>
    <row r="11" spans="1:8" x14ac:dyDescent="0.25">
      <c r="A11" s="135" t="s">
        <v>55</v>
      </c>
      <c r="B11" s="136" t="s">
        <v>25</v>
      </c>
      <c r="C11" s="137" t="s">
        <v>26</v>
      </c>
      <c r="D11" s="138"/>
      <c r="E11" s="138"/>
      <c r="F11" s="138"/>
      <c r="G11" s="139"/>
      <c r="H11"/>
    </row>
    <row r="12" spans="1:8" ht="41.25" customHeight="1" x14ac:dyDescent="0.25">
      <c r="A12" s="135" t="s">
        <v>92</v>
      </c>
      <c r="B12" s="136" t="s">
        <v>25</v>
      </c>
      <c r="C12" s="137" t="s">
        <v>181</v>
      </c>
      <c r="D12" s="138"/>
      <c r="E12" s="138"/>
      <c r="F12" s="138"/>
      <c r="G12" s="139"/>
      <c r="H12"/>
    </row>
    <row r="13" spans="1:8" ht="15" customHeight="1" x14ac:dyDescent="0.25">
      <c r="A13" s="135" t="s">
        <v>56</v>
      </c>
      <c r="B13" s="136" t="s">
        <v>25</v>
      </c>
      <c r="C13" s="137" t="s">
        <v>27</v>
      </c>
      <c r="D13" s="138"/>
      <c r="E13" s="138"/>
      <c r="F13" s="138"/>
      <c r="G13" s="139"/>
      <c r="H13"/>
    </row>
    <row r="14" spans="1:8" ht="39" customHeight="1" x14ac:dyDescent="0.25">
      <c r="A14" s="135" t="s">
        <v>57</v>
      </c>
      <c r="B14" s="136" t="s">
        <v>25</v>
      </c>
      <c r="C14" s="137" t="s">
        <v>28</v>
      </c>
      <c r="D14" s="138"/>
      <c r="E14" s="138"/>
      <c r="F14" s="138"/>
      <c r="G14" s="139"/>
      <c r="H14"/>
    </row>
    <row r="15" spans="1:8" ht="26.25" customHeight="1" x14ac:dyDescent="0.25">
      <c r="A15" s="135" t="s">
        <v>58</v>
      </c>
      <c r="B15" s="136" t="s">
        <v>25</v>
      </c>
      <c r="C15" s="137" t="s">
        <v>182</v>
      </c>
      <c r="D15" s="138"/>
      <c r="E15" s="138"/>
      <c r="F15" s="138"/>
      <c r="G15" s="139"/>
      <c r="H15"/>
    </row>
    <row r="16" spans="1:8" ht="28.5" customHeight="1" x14ac:dyDescent="0.25">
      <c r="A16" s="135" t="s">
        <v>59</v>
      </c>
      <c r="B16" s="136" t="s">
        <v>25</v>
      </c>
      <c r="C16" s="137" t="s">
        <v>183</v>
      </c>
      <c r="D16" s="138"/>
      <c r="E16" s="138"/>
      <c r="F16" s="138"/>
      <c r="G16" s="139"/>
      <c r="H16"/>
    </row>
    <row r="17" spans="1:8" ht="27" customHeight="1" x14ac:dyDescent="0.25">
      <c r="A17" s="135" t="s">
        <v>60</v>
      </c>
      <c r="B17" s="136" t="s">
        <v>25</v>
      </c>
      <c r="C17" s="137" t="s">
        <v>184</v>
      </c>
      <c r="D17" s="138"/>
      <c r="E17" s="138"/>
      <c r="F17" s="138"/>
      <c r="G17" s="139"/>
      <c r="H17"/>
    </row>
    <row r="18" spans="1:8" ht="15" customHeight="1" x14ac:dyDescent="0.25">
      <c r="A18" s="135" t="s">
        <v>61</v>
      </c>
      <c r="B18" s="136" t="s">
        <v>25</v>
      </c>
      <c r="C18" s="137" t="s">
        <v>29</v>
      </c>
      <c r="D18" s="138"/>
      <c r="E18" s="138"/>
      <c r="F18" s="138"/>
      <c r="G18" s="139"/>
      <c r="H18"/>
    </row>
    <row r="19" spans="1:8" ht="26.25" customHeight="1" x14ac:dyDescent="0.25">
      <c r="A19" s="135" t="s">
        <v>98</v>
      </c>
      <c r="B19" s="136" t="s">
        <v>25</v>
      </c>
      <c r="C19" s="137" t="s">
        <v>185</v>
      </c>
      <c r="D19" s="138"/>
      <c r="E19" s="138"/>
      <c r="F19" s="138"/>
      <c r="G19" s="139"/>
      <c r="H19"/>
    </row>
    <row r="21" spans="1:8" ht="32.25" customHeight="1" x14ac:dyDescent="0.25">
      <c r="A21" s="40" t="s">
        <v>0</v>
      </c>
      <c r="B21" s="41" t="s">
        <v>0</v>
      </c>
      <c r="C21" s="11" t="s">
        <v>15</v>
      </c>
      <c r="D21" s="128"/>
      <c r="E21" s="128"/>
      <c r="F21" s="128"/>
      <c r="G21" s="129"/>
      <c r="H21"/>
    </row>
    <row r="22" spans="1:8" ht="54" x14ac:dyDescent="0.25">
      <c r="A22" s="17"/>
      <c r="B22" s="18"/>
      <c r="C22" s="19" t="s">
        <v>48</v>
      </c>
      <c r="D22" s="20" t="s">
        <v>49</v>
      </c>
      <c r="E22" s="21" t="s">
        <v>50</v>
      </c>
      <c r="F22" s="21" t="s">
        <v>51</v>
      </c>
      <c r="G22" s="21" t="s">
        <v>52</v>
      </c>
      <c r="H22"/>
    </row>
    <row r="23" spans="1:8" x14ac:dyDescent="0.25">
      <c r="A23" s="15" t="str">
        <f>CONCATENATE(,$A$21,,$B$21,)</f>
        <v>1.1.</v>
      </c>
      <c r="B23" s="16" t="s">
        <v>54</v>
      </c>
      <c r="C23" s="22" t="s">
        <v>81</v>
      </c>
      <c r="D23" s="36"/>
      <c r="E23" s="36"/>
      <c r="F23" s="36">
        <v>300</v>
      </c>
      <c r="G23" s="24"/>
      <c r="H23"/>
    </row>
    <row r="24" spans="1:8" x14ac:dyDescent="0.25">
      <c r="A24" s="130"/>
      <c r="B24" s="131"/>
      <c r="C24" s="132" t="str">
        <f>CONCATENATE("Kopējā cena par ",A21,"",B21," pozīciju bez PVN, EUR:")</f>
        <v>Kopējā cena par 1.1. pozīciju bez PVN, EUR:</v>
      </c>
      <c r="D24" s="132"/>
      <c r="E24" s="132"/>
      <c r="F24" s="132"/>
      <c r="G24" s="25">
        <f>F23*G23</f>
        <v>0</v>
      </c>
      <c r="H24"/>
    </row>
    <row r="25" spans="1:8" x14ac:dyDescent="0.25">
      <c r="A25" s="12"/>
      <c r="B25" s="13"/>
      <c r="C25" s="14" t="s">
        <v>45</v>
      </c>
      <c r="D25" s="133" t="s">
        <v>46</v>
      </c>
      <c r="E25" s="134"/>
      <c r="F25" s="133" t="s">
        <v>34</v>
      </c>
      <c r="G25" s="134"/>
      <c r="H25"/>
    </row>
    <row r="26" spans="1:8" x14ac:dyDescent="0.25">
      <c r="A26" s="15" t="str">
        <f>CONCATENATE(,$A$21,,$B$21,)</f>
        <v>1.1.</v>
      </c>
      <c r="B26" s="16" t="s">
        <v>55</v>
      </c>
      <c r="C26" s="37" t="s">
        <v>47</v>
      </c>
      <c r="D26" s="116"/>
      <c r="E26" s="117"/>
      <c r="F26" s="116"/>
      <c r="G26" s="117"/>
      <c r="H26"/>
    </row>
    <row r="27" spans="1:8" x14ac:dyDescent="0.25">
      <c r="A27" s="15" t="str">
        <f t="shared" ref="A27:A32" si="0">CONCATENATE(,$A$21,,$B$21,)</f>
        <v>1.1.</v>
      </c>
      <c r="B27" s="16" t="s">
        <v>92</v>
      </c>
      <c r="C27" s="37" t="s">
        <v>82</v>
      </c>
      <c r="D27" s="116"/>
      <c r="E27" s="117"/>
      <c r="F27" s="116"/>
      <c r="G27" s="117"/>
      <c r="H27"/>
    </row>
    <row r="28" spans="1:8" x14ac:dyDescent="0.25">
      <c r="A28" s="15" t="str">
        <f t="shared" si="0"/>
        <v>1.1.</v>
      </c>
      <c r="B28" s="16" t="s">
        <v>56</v>
      </c>
      <c r="C28" s="37" t="s">
        <v>5</v>
      </c>
      <c r="D28" s="116"/>
      <c r="E28" s="117"/>
      <c r="F28" s="116"/>
      <c r="G28" s="117"/>
      <c r="H28"/>
    </row>
    <row r="29" spans="1:8" x14ac:dyDescent="0.25">
      <c r="A29" s="15" t="str">
        <f t="shared" si="0"/>
        <v>1.1.</v>
      </c>
      <c r="B29" s="16" t="s">
        <v>57</v>
      </c>
      <c r="C29" s="37" t="s">
        <v>6</v>
      </c>
      <c r="D29" s="116"/>
      <c r="E29" s="117"/>
      <c r="F29" s="116"/>
      <c r="G29" s="117"/>
      <c r="H29"/>
    </row>
    <row r="30" spans="1:8" x14ac:dyDescent="0.25">
      <c r="A30" s="15" t="str">
        <f t="shared" si="0"/>
        <v>1.1.</v>
      </c>
      <c r="B30" s="16" t="s">
        <v>58</v>
      </c>
      <c r="C30" s="37" t="s">
        <v>7</v>
      </c>
      <c r="D30" s="116"/>
      <c r="E30" s="117"/>
      <c r="F30" s="116"/>
      <c r="G30" s="117"/>
      <c r="H30"/>
    </row>
    <row r="31" spans="1:8" ht="51" x14ac:dyDescent="0.25">
      <c r="A31" s="15" t="str">
        <f t="shared" si="0"/>
        <v>1.1.</v>
      </c>
      <c r="B31" s="16" t="s">
        <v>59</v>
      </c>
      <c r="C31" s="37" t="s">
        <v>44</v>
      </c>
      <c r="D31" s="116"/>
      <c r="E31" s="117"/>
      <c r="F31" s="116"/>
      <c r="G31" s="117"/>
      <c r="H31"/>
    </row>
    <row r="32" spans="1:8" ht="25.5" x14ac:dyDescent="0.25">
      <c r="A32" s="15" t="str">
        <f t="shared" si="0"/>
        <v>1.1.</v>
      </c>
      <c r="B32" s="16" t="s">
        <v>60</v>
      </c>
      <c r="C32" s="37" t="s">
        <v>80</v>
      </c>
      <c r="D32" s="116"/>
      <c r="E32" s="117"/>
      <c r="F32" s="116"/>
      <c r="G32" s="117"/>
      <c r="H32"/>
    </row>
    <row r="33" spans="1:8" x14ac:dyDescent="0.25">
      <c r="A33" s="38"/>
      <c r="B33" s="39"/>
      <c r="C33" s="28" t="s">
        <v>53</v>
      </c>
      <c r="D33" s="120">
        <v>23443</v>
      </c>
      <c r="E33" s="121"/>
      <c r="F33" s="121"/>
      <c r="G33" s="122"/>
      <c r="H33"/>
    </row>
    <row r="34" spans="1:8" x14ac:dyDescent="0.25">
      <c r="B34"/>
      <c r="C34"/>
      <c r="D34"/>
      <c r="E34"/>
      <c r="F34"/>
      <c r="G34"/>
      <c r="H34"/>
    </row>
    <row r="35" spans="1:8" ht="35.25" customHeight="1" x14ac:dyDescent="0.25">
      <c r="A35" s="9" t="s">
        <v>0</v>
      </c>
      <c r="B35" s="10" t="s">
        <v>1</v>
      </c>
      <c r="C35" s="11" t="s">
        <v>14</v>
      </c>
      <c r="D35" s="127"/>
      <c r="E35" s="128"/>
      <c r="F35" s="128"/>
      <c r="G35" s="129"/>
      <c r="H35"/>
    </row>
    <row r="36" spans="1:8" ht="54" x14ac:dyDescent="0.25">
      <c r="A36" s="17"/>
      <c r="B36" s="18"/>
      <c r="C36" s="19" t="s">
        <v>48</v>
      </c>
      <c r="D36" s="20" t="s">
        <v>49</v>
      </c>
      <c r="E36" s="21" t="s">
        <v>50</v>
      </c>
      <c r="F36" s="21" t="s">
        <v>51</v>
      </c>
      <c r="G36" s="21" t="s">
        <v>52</v>
      </c>
      <c r="H36"/>
    </row>
    <row r="37" spans="1:8" ht="38.25" x14ac:dyDescent="0.25">
      <c r="A37" s="15" t="str">
        <f>CONCATENATE(,$A$35,,$B$35,)</f>
        <v>1.2.</v>
      </c>
      <c r="B37" s="16" t="s">
        <v>54</v>
      </c>
      <c r="C37" s="37" t="s">
        <v>85</v>
      </c>
      <c r="D37" s="36"/>
      <c r="E37" s="36"/>
      <c r="F37" s="42">
        <v>30</v>
      </c>
      <c r="G37" s="29"/>
      <c r="H37"/>
    </row>
    <row r="38" spans="1:8" ht="38.25" x14ac:dyDescent="0.25">
      <c r="A38" s="15" t="str">
        <f t="shared" ref="A38:A43" si="1">CONCATENATE(,$A$35,,$B$35,)</f>
        <v>1.2.</v>
      </c>
      <c r="B38" s="16" t="s">
        <v>55</v>
      </c>
      <c r="C38" s="37" t="s">
        <v>86</v>
      </c>
      <c r="D38" s="36"/>
      <c r="E38" s="36"/>
      <c r="F38" s="42">
        <v>20</v>
      </c>
      <c r="G38" s="29"/>
      <c r="H38"/>
    </row>
    <row r="39" spans="1:8" ht="25.5" x14ac:dyDescent="0.25">
      <c r="A39" s="15" t="str">
        <f t="shared" si="1"/>
        <v>1.2.</v>
      </c>
      <c r="B39" s="16" t="s">
        <v>92</v>
      </c>
      <c r="C39" s="43" t="s">
        <v>87</v>
      </c>
      <c r="D39" s="36"/>
      <c r="E39" s="36"/>
      <c r="F39" s="42">
        <v>20</v>
      </c>
      <c r="G39" s="29"/>
      <c r="H39"/>
    </row>
    <row r="40" spans="1:8" ht="25.5" x14ac:dyDescent="0.25">
      <c r="A40" s="15" t="str">
        <f t="shared" si="1"/>
        <v>1.2.</v>
      </c>
      <c r="B40" s="16" t="s">
        <v>56</v>
      </c>
      <c r="C40" s="43" t="s">
        <v>88</v>
      </c>
      <c r="D40" s="36"/>
      <c r="E40" s="36"/>
      <c r="F40" s="42">
        <v>20</v>
      </c>
      <c r="G40" s="29"/>
      <c r="H40"/>
    </row>
    <row r="41" spans="1:8" ht="38.25" x14ac:dyDescent="0.25">
      <c r="A41" s="15" t="str">
        <f t="shared" si="1"/>
        <v>1.2.</v>
      </c>
      <c r="B41" s="16" t="s">
        <v>57</v>
      </c>
      <c r="C41" s="37" t="s">
        <v>89</v>
      </c>
      <c r="D41" s="36"/>
      <c r="E41" s="36"/>
      <c r="F41" s="42">
        <v>20</v>
      </c>
      <c r="G41" s="29"/>
      <c r="H41"/>
    </row>
    <row r="42" spans="1:8" ht="51" x14ac:dyDescent="0.25">
      <c r="A42" s="15" t="str">
        <f t="shared" si="1"/>
        <v>1.2.</v>
      </c>
      <c r="B42" s="16" t="s">
        <v>58</v>
      </c>
      <c r="C42" s="37" t="s">
        <v>90</v>
      </c>
      <c r="D42" s="36"/>
      <c r="E42" s="36"/>
      <c r="F42" s="42">
        <v>20</v>
      </c>
      <c r="G42" s="29"/>
      <c r="H42"/>
    </row>
    <row r="43" spans="1:8" ht="51" x14ac:dyDescent="0.25">
      <c r="A43" s="15" t="str">
        <f t="shared" si="1"/>
        <v>1.2.</v>
      </c>
      <c r="B43" s="16" t="s">
        <v>59</v>
      </c>
      <c r="C43" s="37" t="s">
        <v>91</v>
      </c>
      <c r="D43" s="36"/>
      <c r="E43" s="36"/>
      <c r="F43" s="42">
        <v>20</v>
      </c>
      <c r="G43" s="29"/>
      <c r="H43"/>
    </row>
    <row r="44" spans="1:8" x14ac:dyDescent="0.25">
      <c r="A44" s="130"/>
      <c r="B44" s="131"/>
      <c r="C44" s="132" t="str">
        <f>CONCATENATE("Kopējā cena par ",A35,"",B35," pozīciju bez PVN, EUR:")</f>
        <v>Kopējā cena par 1.2. pozīciju bez PVN, EUR:</v>
      </c>
      <c r="D44" s="132"/>
      <c r="E44" s="132"/>
      <c r="F44" s="132"/>
      <c r="G44" s="25">
        <f>SUMPRODUCT(F37:F43,G37:G43)</f>
        <v>0</v>
      </c>
      <c r="H44"/>
    </row>
    <row r="45" spans="1:8" x14ac:dyDescent="0.25">
      <c r="A45" s="12"/>
      <c r="B45" s="13"/>
      <c r="C45" s="14" t="s">
        <v>45</v>
      </c>
      <c r="D45" s="133" t="s">
        <v>46</v>
      </c>
      <c r="E45" s="134"/>
      <c r="F45" s="133" t="s">
        <v>34</v>
      </c>
      <c r="G45" s="134"/>
      <c r="H45"/>
    </row>
    <row r="46" spans="1:8" x14ac:dyDescent="0.25">
      <c r="A46" s="15" t="str">
        <f t="shared" ref="A46:A59" si="2">CONCATENATE(,$A$35,,$B$35,)</f>
        <v>1.2.</v>
      </c>
      <c r="B46" s="16" t="s">
        <v>60</v>
      </c>
      <c r="C46" s="44" t="s">
        <v>84</v>
      </c>
      <c r="D46" s="149"/>
      <c r="E46" s="150"/>
      <c r="F46" s="116"/>
      <c r="G46" s="117"/>
      <c r="H46"/>
    </row>
    <row r="47" spans="1:8" x14ac:dyDescent="0.25">
      <c r="A47" s="15" t="str">
        <f t="shared" si="2"/>
        <v>1.2.</v>
      </c>
      <c r="B47" s="16" t="s">
        <v>93</v>
      </c>
      <c r="C47" s="37" t="s">
        <v>47</v>
      </c>
      <c r="D47" s="149"/>
      <c r="E47" s="150"/>
      <c r="F47" s="116"/>
      <c r="G47" s="117"/>
      <c r="H47"/>
    </row>
    <row r="48" spans="1:8" x14ac:dyDescent="0.25">
      <c r="A48" s="15" t="str">
        <f t="shared" si="2"/>
        <v>1.2.</v>
      </c>
      <c r="B48" s="16" t="s">
        <v>94</v>
      </c>
      <c r="C48" s="37" t="s">
        <v>8</v>
      </c>
      <c r="D48" s="149"/>
      <c r="E48" s="150"/>
      <c r="F48" s="116"/>
      <c r="G48" s="117"/>
      <c r="H48"/>
    </row>
    <row r="49" spans="1:8" x14ac:dyDescent="0.25">
      <c r="A49" s="15" t="str">
        <f t="shared" si="2"/>
        <v>1.2.</v>
      </c>
      <c r="B49" s="16" t="s">
        <v>95</v>
      </c>
      <c r="C49" s="37" t="s">
        <v>9</v>
      </c>
      <c r="D49" s="149"/>
      <c r="E49" s="150"/>
      <c r="F49" s="116"/>
      <c r="G49" s="117"/>
      <c r="H49"/>
    </row>
    <row r="50" spans="1:8" ht="25.5" x14ac:dyDescent="0.25">
      <c r="A50" s="15" t="str">
        <f t="shared" si="2"/>
        <v>1.2.</v>
      </c>
      <c r="B50" s="16" t="s">
        <v>96</v>
      </c>
      <c r="C50" s="37" t="s">
        <v>39</v>
      </c>
      <c r="D50" s="149"/>
      <c r="E50" s="150"/>
      <c r="F50" s="116"/>
      <c r="G50" s="117"/>
      <c r="H50"/>
    </row>
    <row r="51" spans="1:8" ht="51" x14ac:dyDescent="0.25">
      <c r="A51" s="15" t="str">
        <f t="shared" si="2"/>
        <v>1.2.</v>
      </c>
      <c r="B51" s="16" t="s">
        <v>97</v>
      </c>
      <c r="C51" s="37" t="s">
        <v>43</v>
      </c>
      <c r="D51" s="149"/>
      <c r="E51" s="150"/>
      <c r="F51" s="116"/>
      <c r="G51" s="117"/>
      <c r="H51"/>
    </row>
    <row r="52" spans="1:8" x14ac:dyDescent="0.25">
      <c r="A52" s="15" t="str">
        <f t="shared" si="2"/>
        <v>1.2.</v>
      </c>
      <c r="B52" s="16" t="s">
        <v>61</v>
      </c>
      <c r="C52" s="45" t="s">
        <v>83</v>
      </c>
      <c r="D52" s="149"/>
      <c r="E52" s="150"/>
      <c r="F52" s="116"/>
      <c r="G52" s="117"/>
      <c r="H52"/>
    </row>
    <row r="53" spans="1:8" ht="38.25" x14ac:dyDescent="0.25">
      <c r="A53" s="15" t="str">
        <f t="shared" si="2"/>
        <v>1.2.</v>
      </c>
      <c r="B53" s="16" t="s">
        <v>99</v>
      </c>
      <c r="C53" s="37" t="s">
        <v>85</v>
      </c>
      <c r="D53" s="149"/>
      <c r="E53" s="150"/>
      <c r="F53" s="116"/>
      <c r="G53" s="117"/>
      <c r="H53"/>
    </row>
    <row r="54" spans="1:8" ht="38.25" x14ac:dyDescent="0.25">
      <c r="A54" s="15" t="str">
        <f t="shared" si="2"/>
        <v>1.2.</v>
      </c>
      <c r="B54" s="16" t="s">
        <v>100</v>
      </c>
      <c r="C54" s="37" t="s">
        <v>86</v>
      </c>
      <c r="D54" s="149"/>
      <c r="E54" s="150"/>
      <c r="F54" s="116"/>
      <c r="G54" s="117"/>
      <c r="H54"/>
    </row>
    <row r="55" spans="1:8" ht="25.5" x14ac:dyDescent="0.25">
      <c r="A55" s="15" t="str">
        <f t="shared" si="2"/>
        <v>1.2.</v>
      </c>
      <c r="B55" s="16" t="s">
        <v>101</v>
      </c>
      <c r="C55" s="43" t="s">
        <v>87</v>
      </c>
      <c r="D55" s="149"/>
      <c r="E55" s="150"/>
      <c r="F55" s="116"/>
      <c r="G55" s="117"/>
      <c r="H55"/>
    </row>
    <row r="56" spans="1:8" ht="25.5" x14ac:dyDescent="0.25">
      <c r="A56" s="15" t="str">
        <f t="shared" si="2"/>
        <v>1.2.</v>
      </c>
      <c r="B56" s="16" t="s">
        <v>102</v>
      </c>
      <c r="C56" s="43" t="s">
        <v>88</v>
      </c>
      <c r="D56" s="149"/>
      <c r="E56" s="150"/>
      <c r="F56" s="116"/>
      <c r="G56" s="117"/>
      <c r="H56"/>
    </row>
    <row r="57" spans="1:8" ht="38.25" x14ac:dyDescent="0.25">
      <c r="A57" s="15" t="str">
        <f t="shared" si="2"/>
        <v>1.2.</v>
      </c>
      <c r="B57" s="16" t="s">
        <v>103</v>
      </c>
      <c r="C57" s="37" t="s">
        <v>89</v>
      </c>
      <c r="D57" s="149"/>
      <c r="E57" s="150"/>
      <c r="F57" s="116"/>
      <c r="G57" s="117"/>
      <c r="H57"/>
    </row>
    <row r="58" spans="1:8" ht="51" x14ac:dyDescent="0.25">
      <c r="A58" s="15" t="str">
        <f t="shared" si="2"/>
        <v>1.2.</v>
      </c>
      <c r="B58" s="16" t="s">
        <v>104</v>
      </c>
      <c r="C58" s="37" t="s">
        <v>90</v>
      </c>
      <c r="D58" s="149"/>
      <c r="E58" s="150"/>
      <c r="F58" s="116"/>
      <c r="G58" s="117"/>
    </row>
    <row r="59" spans="1:8" ht="51" x14ac:dyDescent="0.25">
      <c r="A59" s="15" t="str">
        <f t="shared" si="2"/>
        <v>1.2.</v>
      </c>
      <c r="B59" s="16" t="s">
        <v>105</v>
      </c>
      <c r="C59" s="37" t="s">
        <v>91</v>
      </c>
      <c r="D59" s="149"/>
      <c r="E59" s="150"/>
      <c r="F59" s="116"/>
      <c r="G59" s="117"/>
      <c r="H59"/>
    </row>
    <row r="60" spans="1:8" x14ac:dyDescent="0.25">
      <c r="A60" s="38"/>
      <c r="B60" s="39"/>
      <c r="C60" s="28" t="s">
        <v>53</v>
      </c>
      <c r="D60" s="120">
        <v>23443</v>
      </c>
      <c r="E60" s="121"/>
      <c r="F60" s="121"/>
      <c r="G60" s="122"/>
      <c r="H60"/>
    </row>
    <row r="61" spans="1:8" x14ac:dyDescent="0.25">
      <c r="H61"/>
    </row>
    <row r="62" spans="1:8" ht="47.25" x14ac:dyDescent="0.25">
      <c r="A62" s="9" t="s">
        <v>0</v>
      </c>
      <c r="B62" s="10" t="s">
        <v>2</v>
      </c>
      <c r="C62" s="11" t="s">
        <v>13</v>
      </c>
      <c r="D62" s="127"/>
      <c r="E62" s="128"/>
      <c r="F62" s="128"/>
      <c r="G62" s="129"/>
      <c r="H62"/>
    </row>
    <row r="63" spans="1:8" ht="54" x14ac:dyDescent="0.25">
      <c r="A63" s="17"/>
      <c r="B63" s="18"/>
      <c r="C63" s="19" t="s">
        <v>48</v>
      </c>
      <c r="D63" s="20" t="s">
        <v>49</v>
      </c>
      <c r="E63" s="21" t="s">
        <v>50</v>
      </c>
      <c r="F63" s="21" t="s">
        <v>51</v>
      </c>
      <c r="G63" s="21" t="s">
        <v>52</v>
      </c>
      <c r="H63"/>
    </row>
    <row r="64" spans="1:8" ht="38.25" x14ac:dyDescent="0.25">
      <c r="A64" s="15" t="str">
        <f>CONCATENATE(,$A$62,,$B$62,)</f>
        <v>1.3.</v>
      </c>
      <c r="B64" s="16" t="s">
        <v>54</v>
      </c>
      <c r="C64" s="37" t="s">
        <v>109</v>
      </c>
      <c r="D64" s="36"/>
      <c r="E64" s="36"/>
      <c r="F64" s="36">
        <v>30</v>
      </c>
      <c r="G64" s="29"/>
      <c r="H64"/>
    </row>
    <row r="65" spans="1:8" ht="38.25" x14ac:dyDescent="0.25">
      <c r="A65" s="15" t="str">
        <f t="shared" ref="A65:A74" si="3">CONCATENATE(,$A$62,,$B$62,)</f>
        <v>1.3.</v>
      </c>
      <c r="B65" s="16" t="s">
        <v>55</v>
      </c>
      <c r="C65" s="37" t="s">
        <v>106</v>
      </c>
      <c r="D65" s="36"/>
      <c r="E65" s="36"/>
      <c r="F65" s="36">
        <v>30</v>
      </c>
      <c r="G65" s="29"/>
      <c r="H65"/>
    </row>
    <row r="66" spans="1:8" ht="38.25" x14ac:dyDescent="0.25">
      <c r="A66" s="15" t="str">
        <f t="shared" si="3"/>
        <v>1.3.</v>
      </c>
      <c r="B66" s="16" t="s">
        <v>92</v>
      </c>
      <c r="C66" s="37" t="s">
        <v>107</v>
      </c>
      <c r="D66" s="36"/>
      <c r="E66" s="36"/>
      <c r="F66" s="36">
        <v>30</v>
      </c>
      <c r="G66" s="29"/>
      <c r="H66"/>
    </row>
    <row r="67" spans="1:8" ht="25.5" x14ac:dyDescent="0.25">
      <c r="A67" s="15" t="str">
        <f t="shared" si="3"/>
        <v>1.3.</v>
      </c>
      <c r="B67" s="16" t="s">
        <v>56</v>
      </c>
      <c r="C67" s="37" t="s">
        <v>110</v>
      </c>
      <c r="D67" s="36"/>
      <c r="E67" s="36"/>
      <c r="F67" s="36">
        <v>30</v>
      </c>
      <c r="G67" s="29"/>
      <c r="H67"/>
    </row>
    <row r="68" spans="1:8" ht="25.5" x14ac:dyDescent="0.25">
      <c r="A68" s="15" t="str">
        <f t="shared" si="3"/>
        <v>1.3.</v>
      </c>
      <c r="B68" s="16" t="s">
        <v>57</v>
      </c>
      <c r="C68" s="37" t="s">
        <v>108</v>
      </c>
      <c r="D68" s="36"/>
      <c r="E68" s="36"/>
      <c r="F68" s="36">
        <v>30</v>
      </c>
      <c r="G68" s="29"/>
      <c r="H68"/>
    </row>
    <row r="69" spans="1:8" ht="25.5" x14ac:dyDescent="0.25">
      <c r="A69" s="15" t="str">
        <f t="shared" si="3"/>
        <v>1.3.</v>
      </c>
      <c r="B69" s="16" t="s">
        <v>58</v>
      </c>
      <c r="C69" s="37" t="s">
        <v>111</v>
      </c>
      <c r="D69" s="36"/>
      <c r="E69" s="36"/>
      <c r="F69" s="36">
        <v>30</v>
      </c>
      <c r="G69" s="29"/>
      <c r="H69"/>
    </row>
    <row r="70" spans="1:8" ht="25.5" x14ac:dyDescent="0.25">
      <c r="A70" s="15" t="str">
        <f t="shared" si="3"/>
        <v>1.3.</v>
      </c>
      <c r="B70" s="16" t="s">
        <v>59</v>
      </c>
      <c r="C70" s="37" t="s">
        <v>112</v>
      </c>
      <c r="D70" s="36"/>
      <c r="E70" s="36"/>
      <c r="F70" s="36">
        <v>30</v>
      </c>
      <c r="G70" s="29"/>
      <c r="H70"/>
    </row>
    <row r="71" spans="1:8" ht="51" x14ac:dyDescent="0.25">
      <c r="A71" s="15" t="str">
        <f t="shared" si="3"/>
        <v>1.3.</v>
      </c>
      <c r="B71" s="16" t="s">
        <v>60</v>
      </c>
      <c r="C71" s="37" t="s">
        <v>114</v>
      </c>
      <c r="D71" s="36"/>
      <c r="E71" s="36"/>
      <c r="F71" s="36">
        <v>30</v>
      </c>
      <c r="G71" s="29"/>
      <c r="H71"/>
    </row>
    <row r="72" spans="1:8" ht="51" x14ac:dyDescent="0.25">
      <c r="A72" s="15" t="str">
        <f t="shared" si="3"/>
        <v>1.3.</v>
      </c>
      <c r="B72" s="16" t="s">
        <v>61</v>
      </c>
      <c r="C72" s="37" t="s">
        <v>115</v>
      </c>
      <c r="D72" s="36"/>
      <c r="E72" s="36"/>
      <c r="F72" s="36">
        <v>30</v>
      </c>
      <c r="G72" s="29"/>
      <c r="H72"/>
    </row>
    <row r="73" spans="1:8" ht="51" x14ac:dyDescent="0.25">
      <c r="A73" s="15" t="str">
        <f t="shared" si="3"/>
        <v>1.3.</v>
      </c>
      <c r="B73" s="16" t="s">
        <v>98</v>
      </c>
      <c r="C73" s="37" t="s">
        <v>113</v>
      </c>
      <c r="D73" s="36"/>
      <c r="E73" s="36"/>
      <c r="F73" s="36">
        <v>30</v>
      </c>
      <c r="G73" s="29"/>
      <c r="H73"/>
    </row>
    <row r="74" spans="1:8" ht="38.25" x14ac:dyDescent="0.25">
      <c r="A74" s="15" t="str">
        <f t="shared" si="3"/>
        <v>1.3.</v>
      </c>
      <c r="B74" s="16" t="s">
        <v>62</v>
      </c>
      <c r="C74" s="37" t="s">
        <v>116</v>
      </c>
      <c r="D74" s="36"/>
      <c r="E74" s="36"/>
      <c r="F74" s="36">
        <v>30</v>
      </c>
      <c r="G74" s="29"/>
      <c r="H74"/>
    </row>
    <row r="75" spans="1:8" x14ac:dyDescent="0.25">
      <c r="A75" s="130"/>
      <c r="B75" s="131"/>
      <c r="C75" s="132" t="str">
        <f>CONCATENATE("Kopējā cena par ",A62,"",B62," pozīciju bez PVN, EUR:")</f>
        <v>Kopējā cena par 1.3. pozīciju bez PVN, EUR:</v>
      </c>
      <c r="D75" s="132"/>
      <c r="E75" s="132"/>
      <c r="F75" s="132"/>
      <c r="G75" s="25">
        <f>SUMPRODUCT(F64:F74,G64:G74)</f>
        <v>0</v>
      </c>
    </row>
    <row r="76" spans="1:8" x14ac:dyDescent="0.25">
      <c r="A76" s="12"/>
      <c r="B76" s="46"/>
      <c r="C76" s="47" t="s">
        <v>45</v>
      </c>
      <c r="D76" s="133" t="s">
        <v>46</v>
      </c>
      <c r="E76" s="134"/>
      <c r="F76" s="133" t="s">
        <v>34</v>
      </c>
      <c r="G76" s="134"/>
      <c r="H76"/>
    </row>
    <row r="77" spans="1:8" x14ac:dyDescent="0.25">
      <c r="A77" s="15" t="str">
        <f t="shared" ref="A77:A94" si="4">CONCATENATE(,$A$62,,$B$62,)</f>
        <v>1.3.</v>
      </c>
      <c r="B77" s="16" t="s">
        <v>117</v>
      </c>
      <c r="C77" s="44" t="s">
        <v>84</v>
      </c>
      <c r="D77" s="149"/>
      <c r="E77" s="150"/>
      <c r="F77" s="116"/>
      <c r="G77" s="117"/>
      <c r="H77"/>
    </row>
    <row r="78" spans="1:8" x14ac:dyDescent="0.25">
      <c r="A78" s="15" t="str">
        <f t="shared" si="4"/>
        <v>1.3.</v>
      </c>
      <c r="B78" s="16" t="s">
        <v>119</v>
      </c>
      <c r="C78" s="37" t="s">
        <v>47</v>
      </c>
      <c r="D78" s="149"/>
      <c r="E78" s="150"/>
      <c r="F78" s="116"/>
      <c r="G78" s="117"/>
      <c r="H78"/>
    </row>
    <row r="79" spans="1:8" x14ac:dyDescent="0.25">
      <c r="A79" s="15" t="str">
        <f t="shared" si="4"/>
        <v>1.3.</v>
      </c>
      <c r="B79" s="16" t="s">
        <v>120</v>
      </c>
      <c r="C79" s="37" t="s">
        <v>10</v>
      </c>
      <c r="D79" s="149"/>
      <c r="E79" s="150"/>
      <c r="F79" s="116"/>
      <c r="G79" s="117"/>
      <c r="H79"/>
    </row>
    <row r="80" spans="1:8" x14ac:dyDescent="0.25">
      <c r="A80" s="15" t="str">
        <f t="shared" si="4"/>
        <v>1.3.</v>
      </c>
      <c r="B80" s="16" t="s">
        <v>121</v>
      </c>
      <c r="C80" s="37" t="s">
        <v>9</v>
      </c>
      <c r="D80" s="149"/>
      <c r="E80" s="150"/>
      <c r="F80" s="116"/>
      <c r="G80" s="117"/>
      <c r="H80"/>
    </row>
    <row r="81" spans="1:8" ht="25.5" x14ac:dyDescent="0.25">
      <c r="A81" s="15" t="str">
        <f t="shared" si="4"/>
        <v>1.3.</v>
      </c>
      <c r="B81" s="16" t="s">
        <v>122</v>
      </c>
      <c r="C81" s="37" t="s">
        <v>39</v>
      </c>
      <c r="D81" s="149"/>
      <c r="E81" s="150"/>
      <c r="F81" s="116"/>
      <c r="G81" s="117"/>
      <c r="H81"/>
    </row>
    <row r="82" spans="1:8" ht="51" x14ac:dyDescent="0.25">
      <c r="A82" s="15" t="str">
        <f t="shared" si="4"/>
        <v>1.3.</v>
      </c>
      <c r="B82" s="16" t="s">
        <v>123</v>
      </c>
      <c r="C82" s="37" t="s">
        <v>42</v>
      </c>
      <c r="D82" s="149"/>
      <c r="E82" s="150"/>
      <c r="F82" s="116"/>
      <c r="G82" s="117"/>
      <c r="H82"/>
    </row>
    <row r="83" spans="1:8" x14ac:dyDescent="0.25">
      <c r="A83" s="15" t="str">
        <f t="shared" si="4"/>
        <v>1.3.</v>
      </c>
      <c r="B83" s="16" t="s">
        <v>118</v>
      </c>
      <c r="C83" s="45" t="s">
        <v>83</v>
      </c>
      <c r="D83" s="149"/>
      <c r="E83" s="150"/>
      <c r="F83" s="116"/>
      <c r="G83" s="117"/>
      <c r="H83"/>
    </row>
    <row r="84" spans="1:8" ht="38.25" x14ac:dyDescent="0.25">
      <c r="A84" s="15" t="str">
        <f t="shared" si="4"/>
        <v>1.3.</v>
      </c>
      <c r="B84" s="16" t="s">
        <v>125</v>
      </c>
      <c r="C84" s="37" t="s">
        <v>109</v>
      </c>
      <c r="D84" s="149"/>
      <c r="E84" s="150"/>
      <c r="F84" s="116"/>
      <c r="G84" s="117"/>
      <c r="H84"/>
    </row>
    <row r="85" spans="1:8" ht="38.25" x14ac:dyDescent="0.25">
      <c r="A85" s="15" t="str">
        <f t="shared" si="4"/>
        <v>1.3.</v>
      </c>
      <c r="B85" s="16" t="s">
        <v>126</v>
      </c>
      <c r="C85" s="37" t="s">
        <v>106</v>
      </c>
      <c r="D85" s="149"/>
      <c r="E85" s="150"/>
      <c r="F85" s="116"/>
      <c r="G85" s="117"/>
      <c r="H85"/>
    </row>
    <row r="86" spans="1:8" ht="38.25" x14ac:dyDescent="0.25">
      <c r="A86" s="15" t="str">
        <f t="shared" si="4"/>
        <v>1.3.</v>
      </c>
      <c r="B86" s="16" t="s">
        <v>127</v>
      </c>
      <c r="C86" s="37" t="s">
        <v>107</v>
      </c>
      <c r="D86" s="149"/>
      <c r="E86" s="150"/>
      <c r="F86" s="116"/>
      <c r="G86" s="117"/>
      <c r="H86"/>
    </row>
    <row r="87" spans="1:8" ht="25.5" x14ac:dyDescent="0.25">
      <c r="A87" s="15" t="str">
        <f t="shared" si="4"/>
        <v>1.3.</v>
      </c>
      <c r="B87" s="16" t="s">
        <v>128</v>
      </c>
      <c r="C87" s="37" t="s">
        <v>110</v>
      </c>
      <c r="D87" s="149"/>
      <c r="E87" s="150"/>
      <c r="F87" s="116"/>
      <c r="G87" s="117"/>
      <c r="H87"/>
    </row>
    <row r="88" spans="1:8" ht="25.5" x14ac:dyDescent="0.25">
      <c r="A88" s="15" t="str">
        <f t="shared" si="4"/>
        <v>1.3.</v>
      </c>
      <c r="B88" s="16" t="s">
        <v>129</v>
      </c>
      <c r="C88" s="37" t="s">
        <v>108</v>
      </c>
      <c r="D88" s="149"/>
      <c r="E88" s="150"/>
      <c r="F88" s="116"/>
      <c r="G88" s="117"/>
      <c r="H88"/>
    </row>
    <row r="89" spans="1:8" ht="25.5" x14ac:dyDescent="0.25">
      <c r="A89" s="15" t="str">
        <f t="shared" si="4"/>
        <v>1.3.</v>
      </c>
      <c r="B89" s="16" t="s">
        <v>130</v>
      </c>
      <c r="C89" s="37" t="s">
        <v>111</v>
      </c>
      <c r="D89" s="149"/>
      <c r="E89" s="150"/>
      <c r="F89" s="116"/>
      <c r="G89" s="117"/>
      <c r="H89"/>
    </row>
    <row r="90" spans="1:8" ht="25.5" x14ac:dyDescent="0.25">
      <c r="A90" s="15" t="str">
        <f t="shared" si="4"/>
        <v>1.3.</v>
      </c>
      <c r="B90" s="16" t="s">
        <v>131</v>
      </c>
      <c r="C90" s="37" t="s">
        <v>112</v>
      </c>
      <c r="D90" s="149"/>
      <c r="E90" s="150"/>
      <c r="F90" s="116"/>
      <c r="G90" s="117"/>
      <c r="H90"/>
    </row>
    <row r="91" spans="1:8" ht="51" x14ac:dyDescent="0.25">
      <c r="A91" s="15" t="str">
        <f t="shared" si="4"/>
        <v>1.3.</v>
      </c>
      <c r="B91" s="16" t="s">
        <v>132</v>
      </c>
      <c r="C91" s="37" t="s">
        <v>114</v>
      </c>
      <c r="D91" s="149"/>
      <c r="E91" s="150"/>
      <c r="F91" s="116"/>
      <c r="G91" s="117"/>
      <c r="H91"/>
    </row>
    <row r="92" spans="1:8" ht="51" x14ac:dyDescent="0.25">
      <c r="A92" s="15" t="str">
        <f t="shared" si="4"/>
        <v>1.3.</v>
      </c>
      <c r="B92" s="16" t="s">
        <v>133</v>
      </c>
      <c r="C92" s="37" t="s">
        <v>115</v>
      </c>
      <c r="D92" s="149"/>
      <c r="E92" s="150"/>
      <c r="F92" s="116"/>
      <c r="G92" s="117"/>
      <c r="H92"/>
    </row>
    <row r="93" spans="1:8" ht="51" x14ac:dyDescent="0.25">
      <c r="A93" s="15" t="str">
        <f t="shared" si="4"/>
        <v>1.3.</v>
      </c>
      <c r="B93" s="16" t="s">
        <v>134</v>
      </c>
      <c r="C93" s="37" t="s">
        <v>113</v>
      </c>
      <c r="D93" s="149"/>
      <c r="E93" s="150"/>
      <c r="F93" s="116"/>
      <c r="G93" s="117"/>
      <c r="H93"/>
    </row>
    <row r="94" spans="1:8" ht="38.25" x14ac:dyDescent="0.25">
      <c r="A94" s="15" t="str">
        <f t="shared" si="4"/>
        <v>1.3.</v>
      </c>
      <c r="B94" s="16" t="s">
        <v>135</v>
      </c>
      <c r="C94" s="37" t="s">
        <v>116</v>
      </c>
      <c r="D94" s="149"/>
      <c r="E94" s="150"/>
      <c r="F94" s="116"/>
      <c r="G94" s="117"/>
      <c r="H94"/>
    </row>
    <row r="95" spans="1:8" x14ac:dyDescent="0.25">
      <c r="A95" s="48"/>
      <c r="B95" s="49"/>
      <c r="C95" s="28" t="s">
        <v>53</v>
      </c>
      <c r="D95" s="120">
        <v>23443</v>
      </c>
      <c r="E95" s="121"/>
      <c r="F95" s="121"/>
      <c r="G95" s="122"/>
      <c r="H95"/>
    </row>
    <row r="96" spans="1:8" x14ac:dyDescent="0.25">
      <c r="H96"/>
    </row>
    <row r="97" spans="1:8" ht="47.25" x14ac:dyDescent="0.25">
      <c r="A97" s="9" t="s">
        <v>0</v>
      </c>
      <c r="B97" s="10" t="s">
        <v>3</v>
      </c>
      <c r="C97" s="11" t="s">
        <v>16</v>
      </c>
      <c r="D97" s="127"/>
      <c r="E97" s="128"/>
      <c r="F97" s="128"/>
      <c r="G97" s="129"/>
      <c r="H97"/>
    </row>
    <row r="98" spans="1:8" ht="54" x14ac:dyDescent="0.25">
      <c r="A98" s="17"/>
      <c r="B98" s="18"/>
      <c r="C98" s="19" t="s">
        <v>48</v>
      </c>
      <c r="D98" s="20" t="s">
        <v>49</v>
      </c>
      <c r="E98" s="21" t="s">
        <v>50</v>
      </c>
      <c r="F98" s="21" t="s">
        <v>51</v>
      </c>
      <c r="G98" s="21" t="s">
        <v>52</v>
      </c>
      <c r="H98"/>
    </row>
    <row r="99" spans="1:8" ht="38.25" x14ac:dyDescent="0.25">
      <c r="A99" s="15" t="str">
        <f>CONCATENATE(,$A$97,,$B$97,)</f>
        <v>1.4.</v>
      </c>
      <c r="B99" s="16" t="s">
        <v>54</v>
      </c>
      <c r="C99" s="37" t="s">
        <v>136</v>
      </c>
      <c r="D99" s="36"/>
      <c r="E99" s="36"/>
      <c r="F99" s="36">
        <v>30</v>
      </c>
      <c r="G99" s="29"/>
      <c r="H99"/>
    </row>
    <row r="100" spans="1:8" ht="38.25" x14ac:dyDescent="0.25">
      <c r="A100" s="15" t="str">
        <f t="shared" ref="A100:A112" si="5">CONCATENATE(,$A$97,,$B$97,)</f>
        <v>1.4.</v>
      </c>
      <c r="B100" s="16" t="s">
        <v>55</v>
      </c>
      <c r="C100" s="37" t="s">
        <v>137</v>
      </c>
      <c r="D100" s="36"/>
      <c r="E100" s="36"/>
      <c r="F100" s="36">
        <v>30</v>
      </c>
      <c r="G100" s="29"/>
      <c r="H100"/>
    </row>
    <row r="101" spans="1:8" ht="38.25" x14ac:dyDescent="0.25">
      <c r="A101" s="15" t="str">
        <f t="shared" si="5"/>
        <v>1.4.</v>
      </c>
      <c r="B101" s="16" t="s">
        <v>92</v>
      </c>
      <c r="C101" s="37" t="s">
        <v>138</v>
      </c>
      <c r="D101" s="36"/>
      <c r="E101" s="36"/>
      <c r="F101" s="36">
        <v>30</v>
      </c>
      <c r="G101" s="29"/>
      <c r="H101"/>
    </row>
    <row r="102" spans="1:8" ht="38.25" x14ac:dyDescent="0.25">
      <c r="A102" s="15" t="str">
        <f t="shared" si="5"/>
        <v>1.4.</v>
      </c>
      <c r="B102" s="16" t="s">
        <v>56</v>
      </c>
      <c r="C102" s="37" t="s">
        <v>139</v>
      </c>
      <c r="D102" s="36"/>
      <c r="E102" s="36"/>
      <c r="F102" s="36">
        <v>30</v>
      </c>
      <c r="G102" s="29"/>
      <c r="H102"/>
    </row>
    <row r="103" spans="1:8" ht="38.25" x14ac:dyDescent="0.25">
      <c r="A103" s="15" t="str">
        <f t="shared" si="5"/>
        <v>1.4.</v>
      </c>
      <c r="B103" s="16" t="s">
        <v>57</v>
      </c>
      <c r="C103" s="37" t="s">
        <v>140</v>
      </c>
      <c r="D103" s="36"/>
      <c r="E103" s="36"/>
      <c r="F103" s="36">
        <v>30</v>
      </c>
      <c r="G103" s="29"/>
      <c r="H103"/>
    </row>
    <row r="104" spans="1:8" ht="25.5" x14ac:dyDescent="0.25">
      <c r="A104" s="15" t="str">
        <f t="shared" si="5"/>
        <v>1.4.</v>
      </c>
      <c r="B104" s="16" t="s">
        <v>58</v>
      </c>
      <c r="C104" s="37" t="s">
        <v>141</v>
      </c>
      <c r="D104" s="36"/>
      <c r="E104" s="36"/>
      <c r="F104" s="36">
        <v>30</v>
      </c>
      <c r="G104" s="29"/>
      <c r="H104"/>
    </row>
    <row r="105" spans="1:8" ht="25.5" x14ac:dyDescent="0.25">
      <c r="A105" s="15" t="str">
        <f t="shared" si="5"/>
        <v>1.4.</v>
      </c>
      <c r="B105" s="16" t="s">
        <v>59</v>
      </c>
      <c r="C105" s="37" t="s">
        <v>142</v>
      </c>
      <c r="D105" s="36"/>
      <c r="E105" s="36"/>
      <c r="F105" s="36">
        <v>30</v>
      </c>
      <c r="G105" s="29"/>
      <c r="H105"/>
    </row>
    <row r="106" spans="1:8" ht="25.5" x14ac:dyDescent="0.25">
      <c r="A106" s="15" t="str">
        <f t="shared" si="5"/>
        <v>1.4.</v>
      </c>
      <c r="B106" s="16" t="s">
        <v>60</v>
      </c>
      <c r="C106" s="37" t="s">
        <v>143</v>
      </c>
      <c r="D106" s="36"/>
      <c r="E106" s="36"/>
      <c r="F106" s="36">
        <v>30</v>
      </c>
      <c r="G106" s="29"/>
      <c r="H106"/>
    </row>
    <row r="107" spans="1:8" ht="25.5" x14ac:dyDescent="0.25">
      <c r="A107" s="15" t="str">
        <f t="shared" si="5"/>
        <v>1.4.</v>
      </c>
      <c r="B107" s="16" t="s">
        <v>61</v>
      </c>
      <c r="C107" s="37" t="s">
        <v>144</v>
      </c>
      <c r="D107" s="36"/>
      <c r="E107" s="36"/>
      <c r="F107" s="36">
        <v>30</v>
      </c>
      <c r="G107" s="29"/>
      <c r="H107"/>
    </row>
    <row r="108" spans="1:8" ht="25.5" x14ac:dyDescent="0.25">
      <c r="A108" s="15" t="str">
        <f t="shared" si="5"/>
        <v>1.4.</v>
      </c>
      <c r="B108" s="16" t="s">
        <v>98</v>
      </c>
      <c r="C108" s="37" t="s">
        <v>145</v>
      </c>
      <c r="D108" s="36"/>
      <c r="E108" s="36"/>
      <c r="F108" s="36">
        <v>30</v>
      </c>
      <c r="G108" s="29"/>
      <c r="H108"/>
    </row>
    <row r="109" spans="1:8" ht="25.5" x14ac:dyDescent="0.25">
      <c r="A109" s="15" t="str">
        <f t="shared" si="5"/>
        <v>1.4.</v>
      </c>
      <c r="B109" s="16" t="s">
        <v>62</v>
      </c>
      <c r="C109" s="37" t="s">
        <v>146</v>
      </c>
      <c r="D109" s="36"/>
      <c r="E109" s="36"/>
      <c r="F109" s="36">
        <v>30</v>
      </c>
      <c r="G109" s="29"/>
      <c r="H109"/>
    </row>
    <row r="110" spans="1:8" ht="42.75" customHeight="1" x14ac:dyDescent="0.25">
      <c r="A110" s="15" t="str">
        <f t="shared" si="5"/>
        <v>1.4.</v>
      </c>
      <c r="B110" s="16" t="s">
        <v>117</v>
      </c>
      <c r="C110" s="37" t="s">
        <v>147</v>
      </c>
      <c r="D110" s="36"/>
      <c r="E110" s="36"/>
      <c r="F110" s="36">
        <v>30</v>
      </c>
      <c r="G110" s="29"/>
      <c r="H110"/>
    </row>
    <row r="111" spans="1:8" ht="51" x14ac:dyDescent="0.25">
      <c r="A111" s="15" t="str">
        <f t="shared" si="5"/>
        <v>1.4.</v>
      </c>
      <c r="B111" s="16" t="s">
        <v>118</v>
      </c>
      <c r="C111" s="37" t="s">
        <v>149</v>
      </c>
      <c r="D111" s="36"/>
      <c r="E111" s="36"/>
      <c r="F111" s="36">
        <v>30</v>
      </c>
      <c r="G111" s="29"/>
      <c r="H111"/>
    </row>
    <row r="112" spans="1:8" ht="51" x14ac:dyDescent="0.25">
      <c r="A112" s="15" t="str">
        <f t="shared" si="5"/>
        <v>1.4.</v>
      </c>
      <c r="B112" s="16" t="s">
        <v>124</v>
      </c>
      <c r="C112" s="37" t="s">
        <v>148</v>
      </c>
      <c r="D112" s="36"/>
      <c r="E112" s="36"/>
      <c r="F112" s="36">
        <v>30</v>
      </c>
      <c r="G112" s="29"/>
      <c r="H112"/>
    </row>
    <row r="113" spans="1:8" x14ac:dyDescent="0.25">
      <c r="A113" s="130"/>
      <c r="B113" s="131"/>
      <c r="C113" s="132" t="str">
        <f>CONCATENATE("Kopējā cena par ",A97,"",B97," pozīciju bez PVN, EUR:")</f>
        <v>Kopējā cena par 1.4. pozīciju bez PVN, EUR:</v>
      </c>
      <c r="D113" s="132"/>
      <c r="E113" s="132"/>
      <c r="F113" s="132"/>
      <c r="G113" s="25">
        <f>SUMPRODUCT(F99:F112,G99:G112)</f>
        <v>0</v>
      </c>
    </row>
    <row r="114" spans="1:8" x14ac:dyDescent="0.25">
      <c r="A114" s="130"/>
      <c r="B114" s="131"/>
      <c r="C114" s="47" t="s">
        <v>45</v>
      </c>
      <c r="D114" s="133" t="s">
        <v>46</v>
      </c>
      <c r="E114" s="134"/>
      <c r="F114" s="133" t="s">
        <v>34</v>
      </c>
      <c r="G114" s="134"/>
      <c r="H114"/>
    </row>
    <row r="115" spans="1:8" x14ac:dyDescent="0.25">
      <c r="A115" s="15" t="str">
        <f t="shared" ref="A115:A135" si="6">CONCATENATE(,$A$97,,$B$97,)</f>
        <v>1.4.</v>
      </c>
      <c r="B115" s="16" t="s">
        <v>150</v>
      </c>
      <c r="C115" s="44" t="s">
        <v>84</v>
      </c>
      <c r="D115" s="116"/>
      <c r="E115" s="117"/>
      <c r="F115" s="116"/>
      <c r="G115" s="117"/>
      <c r="H115"/>
    </row>
    <row r="116" spans="1:8" x14ac:dyDescent="0.25">
      <c r="A116" s="15" t="str">
        <f t="shared" si="6"/>
        <v>1.4.</v>
      </c>
      <c r="B116" s="16" t="s">
        <v>152</v>
      </c>
      <c r="C116" s="37" t="s">
        <v>47</v>
      </c>
      <c r="D116" s="116"/>
      <c r="E116" s="117"/>
      <c r="F116" s="116"/>
      <c r="G116" s="117"/>
      <c r="H116"/>
    </row>
    <row r="117" spans="1:8" x14ac:dyDescent="0.25">
      <c r="A117" s="15" t="str">
        <f t="shared" si="6"/>
        <v>1.4.</v>
      </c>
      <c r="B117" s="16" t="s">
        <v>153</v>
      </c>
      <c r="C117" s="37" t="s">
        <v>11</v>
      </c>
      <c r="D117" s="116"/>
      <c r="E117" s="117"/>
      <c r="F117" s="116"/>
      <c r="G117" s="117"/>
      <c r="H117"/>
    </row>
    <row r="118" spans="1:8" x14ac:dyDescent="0.25">
      <c r="A118" s="15" t="str">
        <f t="shared" si="6"/>
        <v>1.4.</v>
      </c>
      <c r="B118" s="16" t="s">
        <v>154</v>
      </c>
      <c r="C118" s="37" t="s">
        <v>12</v>
      </c>
      <c r="D118" s="116"/>
      <c r="E118" s="117"/>
      <c r="F118" s="116"/>
      <c r="G118" s="117"/>
      <c r="H118"/>
    </row>
    <row r="119" spans="1:8" ht="25.5" x14ac:dyDescent="0.25">
      <c r="A119" s="15" t="str">
        <f t="shared" si="6"/>
        <v>1.4.</v>
      </c>
      <c r="B119" s="16" t="s">
        <v>155</v>
      </c>
      <c r="C119" s="37" t="s">
        <v>39</v>
      </c>
      <c r="D119" s="116"/>
      <c r="E119" s="117"/>
      <c r="F119" s="116"/>
      <c r="G119" s="117"/>
      <c r="H119"/>
    </row>
    <row r="120" spans="1:8" ht="51" x14ac:dyDescent="0.25">
      <c r="A120" s="15" t="str">
        <f t="shared" si="6"/>
        <v>1.4.</v>
      </c>
      <c r="B120" s="16" t="s">
        <v>156</v>
      </c>
      <c r="C120" s="37" t="s">
        <v>41</v>
      </c>
      <c r="D120" s="116"/>
      <c r="E120" s="117"/>
      <c r="F120" s="116"/>
      <c r="G120" s="117"/>
      <c r="H120"/>
    </row>
    <row r="121" spans="1:8" x14ac:dyDescent="0.25">
      <c r="A121" s="15" t="str">
        <f t="shared" si="6"/>
        <v>1.4.</v>
      </c>
      <c r="B121" s="16" t="s">
        <v>151</v>
      </c>
      <c r="C121" s="45" t="s">
        <v>83</v>
      </c>
      <c r="D121" s="116"/>
      <c r="E121" s="117"/>
      <c r="F121" s="116"/>
      <c r="G121" s="117"/>
      <c r="H121"/>
    </row>
    <row r="122" spans="1:8" ht="38.25" x14ac:dyDescent="0.25">
      <c r="A122" s="15" t="str">
        <f t="shared" si="6"/>
        <v>1.4.</v>
      </c>
      <c r="B122" s="16" t="s">
        <v>157</v>
      </c>
      <c r="C122" s="37" t="s">
        <v>136</v>
      </c>
      <c r="D122" s="116"/>
      <c r="E122" s="117"/>
      <c r="F122" s="116"/>
      <c r="G122" s="117"/>
      <c r="H122"/>
    </row>
    <row r="123" spans="1:8" ht="38.25" x14ac:dyDescent="0.25">
      <c r="A123" s="15" t="str">
        <f t="shared" si="6"/>
        <v>1.4.</v>
      </c>
      <c r="B123" s="16" t="s">
        <v>158</v>
      </c>
      <c r="C123" s="37" t="s">
        <v>137</v>
      </c>
      <c r="D123" s="116"/>
      <c r="E123" s="117"/>
      <c r="F123" s="116"/>
      <c r="G123" s="117"/>
      <c r="H123"/>
    </row>
    <row r="124" spans="1:8" ht="38.25" x14ac:dyDescent="0.25">
      <c r="A124" s="15" t="str">
        <f t="shared" si="6"/>
        <v>1.4.</v>
      </c>
      <c r="B124" s="16" t="s">
        <v>159</v>
      </c>
      <c r="C124" s="37" t="s">
        <v>138</v>
      </c>
      <c r="D124" s="116"/>
      <c r="E124" s="117"/>
      <c r="F124" s="116"/>
      <c r="G124" s="117"/>
      <c r="H124"/>
    </row>
    <row r="125" spans="1:8" ht="38.25" x14ac:dyDescent="0.25">
      <c r="A125" s="15" t="str">
        <f t="shared" si="6"/>
        <v>1.4.</v>
      </c>
      <c r="B125" s="16" t="s">
        <v>160</v>
      </c>
      <c r="C125" s="37" t="s">
        <v>139</v>
      </c>
      <c r="D125" s="116"/>
      <c r="E125" s="117"/>
      <c r="F125" s="116"/>
      <c r="G125" s="117"/>
      <c r="H125"/>
    </row>
    <row r="126" spans="1:8" ht="38.25" x14ac:dyDescent="0.25">
      <c r="A126" s="15" t="str">
        <f t="shared" si="6"/>
        <v>1.4.</v>
      </c>
      <c r="B126" s="16" t="s">
        <v>161</v>
      </c>
      <c r="C126" s="37" t="s">
        <v>140</v>
      </c>
      <c r="D126" s="116"/>
      <c r="E126" s="117"/>
      <c r="F126" s="116"/>
      <c r="G126" s="117"/>
      <c r="H126"/>
    </row>
    <row r="127" spans="1:8" ht="25.5" x14ac:dyDescent="0.25">
      <c r="A127" s="15" t="str">
        <f t="shared" si="6"/>
        <v>1.4.</v>
      </c>
      <c r="B127" s="16" t="s">
        <v>162</v>
      </c>
      <c r="C127" s="37" t="s">
        <v>141</v>
      </c>
      <c r="D127" s="116"/>
      <c r="E127" s="117"/>
      <c r="F127" s="116"/>
      <c r="G127" s="117"/>
      <c r="H127"/>
    </row>
    <row r="128" spans="1:8" ht="25.5" x14ac:dyDescent="0.25">
      <c r="A128" s="15" t="str">
        <f t="shared" si="6"/>
        <v>1.4.</v>
      </c>
      <c r="B128" s="16" t="s">
        <v>163</v>
      </c>
      <c r="C128" s="37" t="s">
        <v>142</v>
      </c>
      <c r="D128" s="116"/>
      <c r="E128" s="117"/>
      <c r="F128" s="116"/>
      <c r="G128" s="117"/>
      <c r="H128"/>
    </row>
    <row r="129" spans="1:8" ht="25.5" x14ac:dyDescent="0.25">
      <c r="A129" s="15" t="str">
        <f t="shared" si="6"/>
        <v>1.4.</v>
      </c>
      <c r="B129" s="16" t="s">
        <v>164</v>
      </c>
      <c r="C129" s="37" t="s">
        <v>143</v>
      </c>
      <c r="D129" s="116"/>
      <c r="E129" s="117"/>
      <c r="F129" s="116"/>
      <c r="G129" s="117"/>
      <c r="H129"/>
    </row>
    <row r="130" spans="1:8" ht="25.5" x14ac:dyDescent="0.25">
      <c r="A130" s="15" t="str">
        <f t="shared" si="6"/>
        <v>1.4.</v>
      </c>
      <c r="B130" s="16" t="s">
        <v>165</v>
      </c>
      <c r="C130" s="37" t="s">
        <v>144</v>
      </c>
      <c r="D130" s="116"/>
      <c r="E130" s="117"/>
      <c r="F130" s="116"/>
      <c r="G130" s="117"/>
      <c r="H130"/>
    </row>
    <row r="131" spans="1:8" ht="25.5" x14ac:dyDescent="0.25">
      <c r="A131" s="15" t="str">
        <f t="shared" si="6"/>
        <v>1.4.</v>
      </c>
      <c r="B131" s="16" t="s">
        <v>166</v>
      </c>
      <c r="C131" s="37" t="s">
        <v>145</v>
      </c>
      <c r="D131" s="116"/>
      <c r="E131" s="117"/>
      <c r="F131" s="116"/>
      <c r="G131" s="117"/>
      <c r="H131"/>
    </row>
    <row r="132" spans="1:8" ht="25.5" x14ac:dyDescent="0.25">
      <c r="A132" s="15" t="str">
        <f t="shared" si="6"/>
        <v>1.4.</v>
      </c>
      <c r="B132" s="16" t="s">
        <v>167</v>
      </c>
      <c r="C132" s="37" t="s">
        <v>146</v>
      </c>
      <c r="D132" s="116"/>
      <c r="E132" s="117"/>
      <c r="F132" s="116"/>
      <c r="G132" s="117"/>
      <c r="H132"/>
    </row>
    <row r="133" spans="1:8" ht="38.25" x14ac:dyDescent="0.25">
      <c r="A133" s="15" t="str">
        <f t="shared" si="6"/>
        <v>1.4.</v>
      </c>
      <c r="B133" s="16" t="s">
        <v>168</v>
      </c>
      <c r="C133" s="37" t="s">
        <v>147</v>
      </c>
      <c r="D133" s="116"/>
      <c r="E133" s="117"/>
      <c r="F133" s="116"/>
      <c r="G133" s="117"/>
      <c r="H133"/>
    </row>
    <row r="134" spans="1:8" ht="51" x14ac:dyDescent="0.25">
      <c r="A134" s="15" t="str">
        <f t="shared" si="6"/>
        <v>1.4.</v>
      </c>
      <c r="B134" s="16" t="s">
        <v>169</v>
      </c>
      <c r="C134" s="37" t="s">
        <v>149</v>
      </c>
      <c r="D134" s="116"/>
      <c r="E134" s="117"/>
      <c r="F134" s="116"/>
      <c r="G134" s="117"/>
      <c r="H134"/>
    </row>
    <row r="135" spans="1:8" ht="51" x14ac:dyDescent="0.25">
      <c r="A135" s="15" t="str">
        <f t="shared" si="6"/>
        <v>1.4.</v>
      </c>
      <c r="B135" s="16" t="s">
        <v>170</v>
      </c>
      <c r="C135" s="37" t="s">
        <v>148</v>
      </c>
      <c r="D135" s="116"/>
      <c r="E135" s="117"/>
      <c r="F135" s="116"/>
      <c r="G135" s="117"/>
      <c r="H135"/>
    </row>
    <row r="136" spans="1:8" x14ac:dyDescent="0.25">
      <c r="A136" s="26"/>
      <c r="B136" s="27"/>
      <c r="C136" s="28" t="s">
        <v>53</v>
      </c>
      <c r="D136" s="120">
        <v>23443</v>
      </c>
      <c r="E136" s="121"/>
      <c r="F136" s="121"/>
      <c r="G136" s="122"/>
      <c r="H136"/>
    </row>
    <row r="137" spans="1:8" x14ac:dyDescent="0.25">
      <c r="H137"/>
    </row>
    <row r="138" spans="1:8" ht="31.5" x14ac:dyDescent="0.25">
      <c r="A138" s="9" t="s">
        <v>0</v>
      </c>
      <c r="B138" s="10" t="s">
        <v>4</v>
      </c>
      <c r="C138" s="11" t="s">
        <v>17</v>
      </c>
      <c r="D138" s="127"/>
      <c r="E138" s="128"/>
      <c r="F138" s="128"/>
      <c r="G138" s="129"/>
      <c r="H138"/>
    </row>
    <row r="139" spans="1:8" ht="54" x14ac:dyDescent="0.25">
      <c r="A139" s="17"/>
      <c r="B139" s="18"/>
      <c r="C139" s="19" t="s">
        <v>48</v>
      </c>
      <c r="D139" s="20" t="s">
        <v>49</v>
      </c>
      <c r="E139" s="21" t="s">
        <v>50</v>
      </c>
      <c r="F139" s="21" t="s">
        <v>51</v>
      </c>
      <c r="G139" s="21" t="s">
        <v>52</v>
      </c>
      <c r="H139"/>
    </row>
    <row r="140" spans="1:8" ht="38.25" x14ac:dyDescent="0.25">
      <c r="A140" s="15" t="str">
        <f>CONCATENATE(,$A$138,,$B$138,)</f>
        <v>1.5.</v>
      </c>
      <c r="B140" s="16" t="s">
        <v>54</v>
      </c>
      <c r="C140" s="50" t="s">
        <v>172</v>
      </c>
      <c r="D140" s="36"/>
      <c r="E140" s="36"/>
      <c r="F140" s="36">
        <v>30</v>
      </c>
      <c r="G140" s="29">
        <f>F140*E140</f>
        <v>0</v>
      </c>
      <c r="H140"/>
    </row>
    <row r="141" spans="1:8" x14ac:dyDescent="0.25">
      <c r="A141" s="130"/>
      <c r="B141" s="131"/>
      <c r="C141" s="132" t="str">
        <f>CONCATENATE("Kopējā cena par ",A138,"",B138," pozīciju bez PVN, EUR:")</f>
        <v>Kopējā cena par 1.5. pozīciju bez PVN, EUR:</v>
      </c>
      <c r="D141" s="132"/>
      <c r="E141" s="132"/>
      <c r="F141" s="132"/>
      <c r="G141" s="25">
        <f>F140*G140</f>
        <v>0</v>
      </c>
    </row>
    <row r="142" spans="1:8" x14ac:dyDescent="0.25">
      <c r="A142" s="12"/>
      <c r="B142" s="46"/>
      <c r="C142" s="47" t="s">
        <v>45</v>
      </c>
      <c r="D142" s="133" t="s">
        <v>46</v>
      </c>
      <c r="E142" s="134"/>
      <c r="F142" s="133" t="s">
        <v>34</v>
      </c>
      <c r="G142" s="134"/>
      <c r="H142"/>
    </row>
    <row r="143" spans="1:8" x14ac:dyDescent="0.25">
      <c r="A143" s="15" t="str">
        <f>CONCATENATE(,$A$138,,$B$138,)</f>
        <v>1.5.</v>
      </c>
      <c r="B143" s="16" t="s">
        <v>55</v>
      </c>
      <c r="C143" s="37" t="s">
        <v>47</v>
      </c>
      <c r="D143" s="116"/>
      <c r="E143" s="117"/>
      <c r="F143" s="116"/>
      <c r="G143" s="117"/>
      <c r="H143"/>
    </row>
    <row r="144" spans="1:8" x14ac:dyDescent="0.25">
      <c r="A144" s="15" t="str">
        <f t="shared" ref="A144:A149" si="7">CONCATENATE(,$A$138,,$B$138,)</f>
        <v>1.5.</v>
      </c>
      <c r="B144" s="16" t="s">
        <v>92</v>
      </c>
      <c r="C144" s="37" t="s">
        <v>36</v>
      </c>
      <c r="D144" s="116"/>
      <c r="E144" s="117"/>
      <c r="F144" s="116"/>
      <c r="G144" s="117"/>
      <c r="H144"/>
    </row>
    <row r="145" spans="1:8" x14ac:dyDescent="0.25">
      <c r="A145" s="15" t="str">
        <f t="shared" si="7"/>
        <v>1.5.</v>
      </c>
      <c r="B145" s="16" t="s">
        <v>56</v>
      </c>
      <c r="C145" s="37" t="s">
        <v>37</v>
      </c>
      <c r="D145" s="116"/>
      <c r="E145" s="117"/>
      <c r="F145" s="116"/>
      <c r="G145" s="117"/>
      <c r="H145"/>
    </row>
    <row r="146" spans="1:8" x14ac:dyDescent="0.25">
      <c r="A146" s="15" t="str">
        <f t="shared" si="7"/>
        <v>1.5.</v>
      </c>
      <c r="B146" s="16" t="s">
        <v>57</v>
      </c>
      <c r="C146" s="37" t="s">
        <v>38</v>
      </c>
      <c r="D146" s="116"/>
      <c r="E146" s="117"/>
      <c r="F146" s="116"/>
      <c r="G146" s="117"/>
      <c r="H146"/>
    </row>
    <row r="147" spans="1:8" ht="38.25" x14ac:dyDescent="0.25">
      <c r="A147" s="15" t="str">
        <f t="shared" si="7"/>
        <v>1.5.</v>
      </c>
      <c r="B147" s="16" t="s">
        <v>58</v>
      </c>
      <c r="C147" s="37" t="s">
        <v>171</v>
      </c>
      <c r="D147" s="116"/>
      <c r="E147" s="117"/>
      <c r="F147" s="116"/>
      <c r="G147" s="117"/>
      <c r="H147"/>
    </row>
    <row r="148" spans="1:8" ht="25.5" x14ac:dyDescent="0.25">
      <c r="A148" s="15" t="str">
        <f t="shared" si="7"/>
        <v>1.5.</v>
      </c>
      <c r="B148" s="16" t="s">
        <v>59</v>
      </c>
      <c r="C148" s="37" t="s">
        <v>39</v>
      </c>
      <c r="D148" s="116"/>
      <c r="E148" s="117"/>
      <c r="F148" s="116"/>
      <c r="G148" s="117"/>
      <c r="H148"/>
    </row>
    <row r="149" spans="1:8" ht="51" x14ac:dyDescent="0.25">
      <c r="A149" s="15" t="str">
        <f t="shared" si="7"/>
        <v>1.5.</v>
      </c>
      <c r="B149" s="16" t="s">
        <v>60</v>
      </c>
      <c r="C149" s="37" t="s">
        <v>40</v>
      </c>
      <c r="D149" s="116"/>
      <c r="E149" s="117"/>
      <c r="F149" s="116"/>
      <c r="G149" s="117"/>
      <c r="H149"/>
    </row>
    <row r="150" spans="1:8" x14ac:dyDescent="0.25">
      <c r="A150" s="48"/>
      <c r="B150" s="49"/>
      <c r="C150" s="28" t="s">
        <v>53</v>
      </c>
      <c r="D150" s="120">
        <v>23443</v>
      </c>
      <c r="E150" s="121"/>
      <c r="F150" s="121"/>
      <c r="G150" s="122"/>
      <c r="H150"/>
    </row>
    <row r="151" spans="1:8" x14ac:dyDescent="0.25">
      <c r="H151"/>
    </row>
    <row r="152" spans="1:8" ht="15.75" x14ac:dyDescent="0.25">
      <c r="A152" s="9" t="s">
        <v>0</v>
      </c>
      <c r="B152" s="10" t="s">
        <v>30</v>
      </c>
      <c r="C152" s="11" t="s">
        <v>179</v>
      </c>
      <c r="D152" s="127"/>
      <c r="E152" s="128"/>
      <c r="F152" s="128"/>
      <c r="G152" s="129"/>
      <c r="H152"/>
    </row>
    <row r="153" spans="1:8" ht="54" x14ac:dyDescent="0.25">
      <c r="A153" s="17"/>
      <c r="B153" s="18"/>
      <c r="C153" s="19" t="s">
        <v>48</v>
      </c>
      <c r="D153" s="20" t="s">
        <v>49</v>
      </c>
      <c r="E153" s="21" t="s">
        <v>50</v>
      </c>
      <c r="F153" s="21" t="s">
        <v>51</v>
      </c>
      <c r="G153" s="21" t="s">
        <v>52</v>
      </c>
      <c r="H153"/>
    </row>
    <row r="154" spans="1:8" x14ac:dyDescent="0.25">
      <c r="A154" s="15" t="str">
        <f>CONCATENATE(,$A$152,,$B$152,)</f>
        <v>1.6.</v>
      </c>
      <c r="B154" s="16" t="s">
        <v>54</v>
      </c>
      <c r="C154" s="35" t="s">
        <v>174</v>
      </c>
      <c r="D154" s="23"/>
      <c r="E154" s="23"/>
      <c r="F154" s="23">
        <v>2</v>
      </c>
      <c r="G154" s="24"/>
      <c r="H154"/>
    </row>
    <row r="155" spans="1:8" x14ac:dyDescent="0.25">
      <c r="A155" s="130"/>
      <c r="B155" s="131"/>
      <c r="C155" s="132" t="str">
        <f>CONCATENATE("Kopējā cena par ",A152,"",B152," pozīciju bez PVN, EUR:")</f>
        <v>Kopējā cena par 1.6. pozīciju bez PVN, EUR:</v>
      </c>
      <c r="D155" s="132"/>
      <c r="E155" s="132"/>
      <c r="F155" s="132"/>
      <c r="G155" s="25">
        <f>F154*G154</f>
        <v>0</v>
      </c>
      <c r="H155"/>
    </row>
    <row r="156" spans="1:8" x14ac:dyDescent="0.25">
      <c r="A156" s="12"/>
      <c r="B156" s="13"/>
      <c r="C156" s="14" t="s">
        <v>45</v>
      </c>
      <c r="D156" s="133" t="s">
        <v>46</v>
      </c>
      <c r="E156" s="134"/>
      <c r="F156" s="133" t="s">
        <v>34</v>
      </c>
      <c r="G156" s="134"/>
      <c r="H156"/>
    </row>
    <row r="157" spans="1:8" x14ac:dyDescent="0.25">
      <c r="A157" s="15" t="str">
        <f>CONCATENATE(,$A$152,,$B$152,)</f>
        <v>1.6.</v>
      </c>
      <c r="B157" s="16" t="s">
        <v>55</v>
      </c>
      <c r="C157" s="34" t="s">
        <v>176</v>
      </c>
      <c r="D157" s="142"/>
      <c r="E157" s="143"/>
      <c r="F157" s="142"/>
      <c r="G157" s="143"/>
      <c r="H157"/>
    </row>
    <row r="158" spans="1:8" x14ac:dyDescent="0.25">
      <c r="A158" s="15" t="str">
        <f t="shared" ref="A158:A161" si="8">CONCATENATE(,$A$152,,$B$152,)</f>
        <v>1.6.</v>
      </c>
      <c r="B158" s="16" t="s">
        <v>92</v>
      </c>
      <c r="C158" s="34" t="s">
        <v>177</v>
      </c>
      <c r="D158" s="142"/>
      <c r="E158" s="143"/>
      <c r="F158" s="142"/>
      <c r="G158" s="143"/>
      <c r="H158"/>
    </row>
    <row r="159" spans="1:8" ht="26.25" x14ac:dyDescent="0.25">
      <c r="A159" s="15" t="str">
        <f t="shared" si="8"/>
        <v>1.6.</v>
      </c>
      <c r="B159" s="16" t="s">
        <v>56</v>
      </c>
      <c r="C159" s="34" t="s">
        <v>178</v>
      </c>
      <c r="D159" s="142"/>
      <c r="E159" s="143"/>
      <c r="F159" s="142"/>
      <c r="G159" s="143"/>
      <c r="H159"/>
    </row>
    <row r="160" spans="1:8" x14ac:dyDescent="0.25">
      <c r="A160" s="15" t="str">
        <f t="shared" si="8"/>
        <v>1.6.</v>
      </c>
      <c r="B160" s="16" t="s">
        <v>57</v>
      </c>
      <c r="C160" s="37" t="s">
        <v>174</v>
      </c>
      <c r="D160" s="142"/>
      <c r="E160" s="143"/>
      <c r="F160" s="142"/>
      <c r="G160" s="143"/>
      <c r="H160"/>
    </row>
    <row r="161" spans="1:8" ht="38.25" x14ac:dyDescent="0.25">
      <c r="A161" s="15" t="str">
        <f t="shared" si="8"/>
        <v>1.6.</v>
      </c>
      <c r="B161" s="16" t="s">
        <v>58</v>
      </c>
      <c r="C161" s="37" t="s">
        <v>175</v>
      </c>
      <c r="D161" s="142"/>
      <c r="E161" s="143"/>
      <c r="F161" s="142"/>
      <c r="G161" s="143"/>
    </row>
    <row r="162" spans="1:8" x14ac:dyDescent="0.25">
      <c r="A162" s="26"/>
      <c r="B162" s="27"/>
      <c r="C162" s="28" t="s">
        <v>53</v>
      </c>
      <c r="D162" s="120">
        <v>23442</v>
      </c>
      <c r="E162" s="121"/>
      <c r="F162" s="121"/>
      <c r="G162" s="122"/>
      <c r="H162"/>
    </row>
    <row r="163" spans="1:8" x14ac:dyDescent="0.25">
      <c r="B163"/>
      <c r="C163"/>
      <c r="D163"/>
      <c r="E163"/>
      <c r="F163"/>
      <c r="G163"/>
      <c r="H163"/>
    </row>
    <row r="164" spans="1:8" ht="15.75" x14ac:dyDescent="0.25">
      <c r="A164" s="9" t="s">
        <v>0</v>
      </c>
      <c r="B164" s="10" t="s">
        <v>234</v>
      </c>
      <c r="C164" s="11" t="s">
        <v>269</v>
      </c>
      <c r="D164" s="127"/>
      <c r="E164" s="128"/>
      <c r="F164" s="128"/>
      <c r="G164" s="129"/>
      <c r="H164"/>
    </row>
    <row r="165" spans="1:8" ht="54" x14ac:dyDescent="0.25">
      <c r="A165" s="17"/>
      <c r="B165" s="18"/>
      <c r="C165" s="19" t="s">
        <v>48</v>
      </c>
      <c r="D165" s="20" t="s">
        <v>49</v>
      </c>
      <c r="E165" s="21" t="s">
        <v>50</v>
      </c>
      <c r="F165" s="21" t="s">
        <v>51</v>
      </c>
      <c r="G165" s="21" t="s">
        <v>52</v>
      </c>
      <c r="H165"/>
    </row>
    <row r="166" spans="1:8" x14ac:dyDescent="0.25">
      <c r="A166" s="15" t="str">
        <f>CONCATENATE(,$A$164,$B$164,)</f>
        <v>1.8.</v>
      </c>
      <c r="B166" s="16" t="s">
        <v>54</v>
      </c>
      <c r="C166" s="110" t="s">
        <v>216</v>
      </c>
      <c r="D166" s="36"/>
      <c r="E166" s="36"/>
      <c r="F166" s="36">
        <v>1</v>
      </c>
      <c r="G166" s="29"/>
      <c r="H166"/>
    </row>
    <row r="167" spans="1:8" x14ac:dyDescent="0.25">
      <c r="A167" s="15" t="str">
        <f t="shared" ref="A167:A184" si="9">CONCATENATE(,$A$164,$B$164,)</f>
        <v>1.8.</v>
      </c>
      <c r="B167" s="16" t="s">
        <v>55</v>
      </c>
      <c r="C167" s="110" t="s">
        <v>217</v>
      </c>
      <c r="D167" s="36"/>
      <c r="E167" s="36"/>
      <c r="F167" s="36">
        <v>1</v>
      </c>
      <c r="G167" s="29"/>
      <c r="H167"/>
    </row>
    <row r="168" spans="1:8" ht="16.5" customHeight="1" x14ac:dyDescent="0.25">
      <c r="A168" s="15" t="str">
        <f t="shared" si="9"/>
        <v>1.8.</v>
      </c>
      <c r="B168" s="16" t="s">
        <v>92</v>
      </c>
      <c r="C168" s="110" t="s">
        <v>218</v>
      </c>
      <c r="D168" s="36"/>
      <c r="E168" s="36"/>
      <c r="F168" s="36">
        <v>1</v>
      </c>
      <c r="G168" s="29"/>
      <c r="H168"/>
    </row>
    <row r="169" spans="1:8" ht="15.75" customHeight="1" x14ac:dyDescent="0.25">
      <c r="A169" s="15" t="str">
        <f t="shared" si="9"/>
        <v>1.8.</v>
      </c>
      <c r="B169" s="16" t="s">
        <v>56</v>
      </c>
      <c r="C169" s="110" t="s">
        <v>219</v>
      </c>
      <c r="D169" s="36"/>
      <c r="E169" s="36"/>
      <c r="F169" s="36">
        <v>1</v>
      </c>
      <c r="G169" s="29"/>
      <c r="H169"/>
    </row>
    <row r="170" spans="1:8" ht="25.5" x14ac:dyDescent="0.25">
      <c r="A170" s="15" t="str">
        <f t="shared" si="9"/>
        <v>1.8.</v>
      </c>
      <c r="B170" s="16" t="s">
        <v>57</v>
      </c>
      <c r="C170" s="110" t="s">
        <v>220</v>
      </c>
      <c r="D170" s="36"/>
      <c r="E170" s="36"/>
      <c r="F170" s="36">
        <v>1</v>
      </c>
      <c r="G170" s="29"/>
      <c r="H170"/>
    </row>
    <row r="171" spans="1:8" ht="25.5" x14ac:dyDescent="0.25">
      <c r="A171" s="15" t="str">
        <f t="shared" si="9"/>
        <v>1.8.</v>
      </c>
      <c r="B171" s="16" t="s">
        <v>58</v>
      </c>
      <c r="C171" s="110" t="s">
        <v>238</v>
      </c>
      <c r="D171" s="36"/>
      <c r="E171" s="36"/>
      <c r="F171" s="36">
        <v>1</v>
      </c>
      <c r="G171" s="29"/>
      <c r="H171"/>
    </row>
    <row r="172" spans="1:8" ht="17.25" customHeight="1" x14ac:dyDescent="0.25">
      <c r="A172" s="15" t="str">
        <f t="shared" si="9"/>
        <v>1.8.</v>
      </c>
      <c r="B172" s="16" t="s">
        <v>59</v>
      </c>
      <c r="C172" s="110" t="s">
        <v>221</v>
      </c>
      <c r="D172" s="36"/>
      <c r="E172" s="36"/>
      <c r="F172" s="36">
        <v>1</v>
      </c>
      <c r="G172" s="29"/>
      <c r="H172"/>
    </row>
    <row r="173" spans="1:8" ht="25.5" x14ac:dyDescent="0.25">
      <c r="A173" s="15" t="str">
        <f t="shared" si="9"/>
        <v>1.8.</v>
      </c>
      <c r="B173" s="16" t="s">
        <v>60</v>
      </c>
      <c r="C173" s="110" t="s">
        <v>222</v>
      </c>
      <c r="D173" s="36"/>
      <c r="E173" s="36"/>
      <c r="F173" s="36">
        <v>1</v>
      </c>
      <c r="G173" s="29"/>
      <c r="H173"/>
    </row>
    <row r="174" spans="1:8" ht="18" customHeight="1" x14ac:dyDescent="0.25">
      <c r="A174" s="15" t="str">
        <f t="shared" si="9"/>
        <v>1.8.</v>
      </c>
      <c r="B174" s="16" t="s">
        <v>61</v>
      </c>
      <c r="C174" s="110" t="s">
        <v>223</v>
      </c>
      <c r="D174" s="36"/>
      <c r="E174" s="36"/>
      <c r="F174" s="36">
        <v>1</v>
      </c>
      <c r="G174" s="29"/>
      <c r="H174"/>
    </row>
    <row r="175" spans="1:8" ht="20.25" customHeight="1" x14ac:dyDescent="0.25">
      <c r="A175" s="15" t="str">
        <f t="shared" si="9"/>
        <v>1.8.</v>
      </c>
      <c r="B175" s="16" t="s">
        <v>98</v>
      </c>
      <c r="C175" s="110" t="s">
        <v>224</v>
      </c>
      <c r="D175" s="36"/>
      <c r="E175" s="36"/>
      <c r="F175" s="36">
        <v>1</v>
      </c>
      <c r="G175" s="29"/>
      <c r="H175"/>
    </row>
    <row r="176" spans="1:8" ht="25.5" x14ac:dyDescent="0.25">
      <c r="A176" s="15" t="str">
        <f t="shared" si="9"/>
        <v>1.8.</v>
      </c>
      <c r="B176" s="16" t="s">
        <v>62</v>
      </c>
      <c r="C176" s="110" t="s">
        <v>225</v>
      </c>
      <c r="D176" s="36"/>
      <c r="E176" s="36"/>
      <c r="F176" s="36">
        <v>1</v>
      </c>
      <c r="G176" s="29"/>
      <c r="H176"/>
    </row>
    <row r="177" spans="1:8" ht="25.5" x14ac:dyDescent="0.25">
      <c r="A177" s="15" t="str">
        <f t="shared" si="9"/>
        <v>1.8.</v>
      </c>
      <c r="B177" s="16" t="s">
        <v>117</v>
      </c>
      <c r="C177" s="110" t="s">
        <v>230</v>
      </c>
      <c r="D177" s="36"/>
      <c r="E177" s="36"/>
      <c r="F177" s="36">
        <v>1</v>
      </c>
      <c r="G177" s="29"/>
      <c r="H177"/>
    </row>
    <row r="178" spans="1:8" ht="25.5" x14ac:dyDescent="0.25">
      <c r="A178" s="15" t="str">
        <f t="shared" si="9"/>
        <v>1.8.</v>
      </c>
      <c r="B178" s="16" t="s">
        <v>118</v>
      </c>
      <c r="C178" s="110" t="s">
        <v>226</v>
      </c>
      <c r="D178" s="36"/>
      <c r="E178" s="36"/>
      <c r="F178" s="36">
        <v>1</v>
      </c>
      <c r="G178" s="29"/>
      <c r="H178"/>
    </row>
    <row r="179" spans="1:8" ht="25.5" x14ac:dyDescent="0.25">
      <c r="A179" s="15" t="str">
        <f t="shared" si="9"/>
        <v>1.8.</v>
      </c>
      <c r="B179" s="16" t="s">
        <v>124</v>
      </c>
      <c r="C179" s="110" t="s">
        <v>227</v>
      </c>
      <c r="D179" s="36"/>
      <c r="E179" s="36"/>
      <c r="F179" s="36">
        <v>1</v>
      </c>
      <c r="G179" s="29"/>
      <c r="H179"/>
    </row>
    <row r="180" spans="1:8" ht="25.5" x14ac:dyDescent="0.25">
      <c r="A180" s="15" t="str">
        <f t="shared" si="9"/>
        <v>1.8.</v>
      </c>
      <c r="B180" s="16" t="s">
        <v>150</v>
      </c>
      <c r="C180" s="110" t="s">
        <v>228</v>
      </c>
      <c r="D180" s="36"/>
      <c r="E180" s="36"/>
      <c r="F180" s="36">
        <v>1</v>
      </c>
      <c r="G180" s="29"/>
      <c r="H180"/>
    </row>
    <row r="181" spans="1:8" ht="25.5" x14ac:dyDescent="0.25">
      <c r="A181" s="15" t="str">
        <f t="shared" si="9"/>
        <v>1.8.</v>
      </c>
      <c r="B181" s="16" t="s">
        <v>151</v>
      </c>
      <c r="C181" s="110" t="s">
        <v>229</v>
      </c>
      <c r="D181" s="36"/>
      <c r="E181" s="36"/>
      <c r="F181" s="36">
        <v>1</v>
      </c>
      <c r="G181" s="29"/>
      <c r="H181"/>
    </row>
    <row r="182" spans="1:8" ht="25.5" x14ac:dyDescent="0.25">
      <c r="A182" s="15" t="str">
        <f t="shared" si="9"/>
        <v>1.8.</v>
      </c>
      <c r="B182" s="16" t="s">
        <v>235</v>
      </c>
      <c r="C182" s="110" t="s">
        <v>231</v>
      </c>
      <c r="D182" s="36"/>
      <c r="E182" s="36"/>
      <c r="F182" s="36">
        <v>1</v>
      </c>
      <c r="G182" s="29"/>
      <c r="H182"/>
    </row>
    <row r="183" spans="1:8" ht="25.5" x14ac:dyDescent="0.25">
      <c r="A183" s="15" t="str">
        <f t="shared" si="9"/>
        <v>1.8.</v>
      </c>
      <c r="B183" s="16" t="s">
        <v>236</v>
      </c>
      <c r="C183" s="110" t="s">
        <v>232</v>
      </c>
      <c r="D183" s="36"/>
      <c r="E183" s="36"/>
      <c r="F183" s="36">
        <v>1</v>
      </c>
      <c r="G183" s="29"/>
      <c r="H183"/>
    </row>
    <row r="184" spans="1:8" x14ac:dyDescent="0.25">
      <c r="A184" s="15" t="str">
        <f t="shared" si="9"/>
        <v>1.8.</v>
      </c>
      <c r="B184" s="16" t="s">
        <v>237</v>
      </c>
      <c r="C184" s="111" t="s">
        <v>233</v>
      </c>
      <c r="D184" s="36"/>
      <c r="E184" s="36"/>
      <c r="F184" s="36">
        <v>1</v>
      </c>
      <c r="G184" s="29"/>
      <c r="H184"/>
    </row>
    <row r="185" spans="1:8" x14ac:dyDescent="0.25">
      <c r="A185" s="130"/>
      <c r="B185" s="131"/>
      <c r="C185" s="132" t="str">
        <f>CONCATENATE("Kopējā cena par ",A164,"",B164," pozīciju bez PVN, EUR:")</f>
        <v>Kopējā cena par 1.8. pozīciju bez PVN, EUR:</v>
      </c>
      <c r="D185" s="132"/>
      <c r="E185" s="132"/>
      <c r="F185" s="132"/>
      <c r="G185" s="25">
        <f>SUMPRODUCT(F166:F184,G166:G184)</f>
        <v>0</v>
      </c>
    </row>
    <row r="186" spans="1:8" x14ac:dyDescent="0.25">
      <c r="A186" s="130"/>
      <c r="B186" s="131"/>
      <c r="C186" s="47" t="s">
        <v>45</v>
      </c>
      <c r="D186" s="133" t="s">
        <v>46</v>
      </c>
      <c r="E186" s="134"/>
      <c r="F186" s="133" t="s">
        <v>34</v>
      </c>
      <c r="G186" s="134"/>
      <c r="H186"/>
    </row>
    <row r="187" spans="1:8" x14ac:dyDescent="0.25">
      <c r="A187" s="15" t="str">
        <f t="shared" ref="A187:A211" si="10">CONCATENATE(,$A$164,$B$164,)</f>
        <v>1.8.</v>
      </c>
      <c r="B187" s="16" t="s">
        <v>241</v>
      </c>
      <c r="C187" s="44" t="s">
        <v>240</v>
      </c>
      <c r="D187" s="116"/>
      <c r="E187" s="117"/>
      <c r="F187" s="116"/>
      <c r="G187" s="117"/>
      <c r="H187"/>
    </row>
    <row r="188" spans="1:8" x14ac:dyDescent="0.25">
      <c r="A188" s="15" t="str">
        <f t="shared" si="10"/>
        <v>1.8.</v>
      </c>
      <c r="B188" s="16" t="s">
        <v>243</v>
      </c>
      <c r="C188" s="37" t="s">
        <v>206</v>
      </c>
      <c r="D188" s="116"/>
      <c r="E188" s="117"/>
      <c r="F188" s="116"/>
      <c r="G188" s="117"/>
      <c r="H188"/>
    </row>
    <row r="189" spans="1:8" x14ac:dyDescent="0.25">
      <c r="A189" s="15" t="str">
        <f t="shared" si="10"/>
        <v>1.8.</v>
      </c>
      <c r="B189" s="16" t="s">
        <v>247</v>
      </c>
      <c r="C189" s="109" t="s">
        <v>244</v>
      </c>
      <c r="D189" s="116"/>
      <c r="E189" s="117"/>
      <c r="F189" s="116"/>
      <c r="G189" s="117"/>
      <c r="H189"/>
    </row>
    <row r="190" spans="1:8" ht="25.5" x14ac:dyDescent="0.25">
      <c r="A190" s="15" t="str">
        <f t="shared" si="10"/>
        <v>1.8.</v>
      </c>
      <c r="B190" s="16" t="s">
        <v>248</v>
      </c>
      <c r="C190" s="37" t="s">
        <v>245</v>
      </c>
      <c r="D190" s="116"/>
      <c r="E190" s="117"/>
      <c r="F190" s="116"/>
      <c r="G190" s="117"/>
      <c r="H190"/>
    </row>
    <row r="191" spans="1:8" x14ac:dyDescent="0.25">
      <c r="A191" s="15" t="str">
        <f t="shared" si="10"/>
        <v>1.8.</v>
      </c>
      <c r="B191" s="16" t="s">
        <v>249</v>
      </c>
      <c r="C191" s="37" t="s">
        <v>246</v>
      </c>
      <c r="D191" s="116"/>
      <c r="E191" s="117"/>
      <c r="F191" s="116"/>
      <c r="G191" s="117"/>
      <c r="H191"/>
    </row>
    <row r="192" spans="1:8" x14ac:dyDescent="0.25">
      <c r="A192" s="15" t="str">
        <f t="shared" si="10"/>
        <v>1.8.</v>
      </c>
      <c r="B192" s="16" t="s">
        <v>242</v>
      </c>
      <c r="C192" s="45" t="s">
        <v>239</v>
      </c>
      <c r="D192" s="116"/>
      <c r="E192" s="117"/>
      <c r="F192" s="116"/>
      <c r="G192" s="117"/>
      <c r="H192"/>
    </row>
    <row r="193" spans="1:8" x14ac:dyDescent="0.25">
      <c r="A193" s="15" t="str">
        <f t="shared" si="10"/>
        <v>1.8.</v>
      </c>
      <c r="B193" s="16" t="s">
        <v>250</v>
      </c>
      <c r="C193" s="110" t="s">
        <v>216</v>
      </c>
      <c r="D193" s="116"/>
      <c r="E193" s="117"/>
      <c r="F193" s="116"/>
      <c r="G193" s="117"/>
      <c r="H193"/>
    </row>
    <row r="194" spans="1:8" x14ac:dyDescent="0.25">
      <c r="A194" s="15" t="str">
        <f t="shared" si="10"/>
        <v>1.8.</v>
      </c>
      <c r="B194" s="16" t="s">
        <v>251</v>
      </c>
      <c r="C194" s="110" t="s">
        <v>217</v>
      </c>
      <c r="D194" s="116"/>
      <c r="E194" s="117"/>
      <c r="F194" s="116"/>
      <c r="G194" s="117"/>
      <c r="H194"/>
    </row>
    <row r="195" spans="1:8" ht="15" customHeight="1" x14ac:dyDescent="0.25">
      <c r="A195" s="15" t="str">
        <f t="shared" si="10"/>
        <v>1.8.</v>
      </c>
      <c r="B195" s="16" t="s">
        <v>252</v>
      </c>
      <c r="C195" s="110" t="s">
        <v>218</v>
      </c>
      <c r="D195" s="116"/>
      <c r="E195" s="117"/>
      <c r="F195" s="116"/>
      <c r="G195" s="117"/>
      <c r="H195"/>
    </row>
    <row r="196" spans="1:8" ht="17.25" customHeight="1" x14ac:dyDescent="0.25">
      <c r="A196" s="15" t="str">
        <f t="shared" si="10"/>
        <v>1.8.</v>
      </c>
      <c r="B196" s="16" t="s">
        <v>253</v>
      </c>
      <c r="C196" s="110" t="s">
        <v>219</v>
      </c>
      <c r="D196" s="116"/>
      <c r="E196" s="117"/>
      <c r="F196" s="116"/>
      <c r="G196" s="117"/>
      <c r="H196"/>
    </row>
    <row r="197" spans="1:8" ht="25.5" x14ac:dyDescent="0.25">
      <c r="A197" s="15" t="str">
        <f t="shared" si="10"/>
        <v>1.8.</v>
      </c>
      <c r="B197" s="16" t="s">
        <v>254</v>
      </c>
      <c r="C197" s="110" t="s">
        <v>220</v>
      </c>
      <c r="D197" s="116"/>
      <c r="E197" s="117"/>
      <c r="F197" s="116"/>
      <c r="G197" s="117"/>
      <c r="H197"/>
    </row>
    <row r="198" spans="1:8" ht="25.5" x14ac:dyDescent="0.25">
      <c r="A198" s="15" t="str">
        <f t="shared" si="10"/>
        <v>1.8.</v>
      </c>
      <c r="B198" s="16" t="s">
        <v>255</v>
      </c>
      <c r="C198" s="110" t="s">
        <v>238</v>
      </c>
      <c r="D198" s="116"/>
      <c r="E198" s="117"/>
      <c r="F198" s="116"/>
      <c r="G198" s="117"/>
      <c r="H198"/>
    </row>
    <row r="199" spans="1:8" ht="17.25" customHeight="1" x14ac:dyDescent="0.25">
      <c r="A199" s="15" t="str">
        <f t="shared" si="10"/>
        <v>1.8.</v>
      </c>
      <c r="B199" s="16" t="s">
        <v>256</v>
      </c>
      <c r="C199" s="110" t="s">
        <v>221</v>
      </c>
      <c r="D199" s="116"/>
      <c r="E199" s="117"/>
      <c r="F199" s="116"/>
      <c r="G199" s="117"/>
      <c r="H199"/>
    </row>
    <row r="200" spans="1:8" ht="25.5" x14ac:dyDescent="0.25">
      <c r="A200" s="15" t="str">
        <f t="shared" si="10"/>
        <v>1.8.</v>
      </c>
      <c r="B200" s="16" t="s">
        <v>257</v>
      </c>
      <c r="C200" s="110" t="s">
        <v>222</v>
      </c>
      <c r="D200" s="116"/>
      <c r="E200" s="117"/>
      <c r="F200" s="116"/>
      <c r="G200" s="117"/>
      <c r="H200"/>
    </row>
    <row r="201" spans="1:8" ht="17.25" customHeight="1" x14ac:dyDescent="0.25">
      <c r="A201" s="15" t="str">
        <f t="shared" si="10"/>
        <v>1.8.</v>
      </c>
      <c r="B201" s="16" t="s">
        <v>258</v>
      </c>
      <c r="C201" s="110" t="s">
        <v>223</v>
      </c>
      <c r="D201" s="116"/>
      <c r="E201" s="117"/>
      <c r="F201" s="116"/>
      <c r="G201" s="117"/>
      <c r="H201"/>
    </row>
    <row r="202" spans="1:8" ht="18" customHeight="1" x14ac:dyDescent="0.25">
      <c r="A202" s="15" t="str">
        <f t="shared" si="10"/>
        <v>1.8.</v>
      </c>
      <c r="B202" s="16" t="s">
        <v>259</v>
      </c>
      <c r="C202" s="110" t="s">
        <v>224</v>
      </c>
      <c r="D202" s="116"/>
      <c r="E202" s="117"/>
      <c r="F202" s="116"/>
      <c r="G202" s="117"/>
      <c r="H202"/>
    </row>
    <row r="203" spans="1:8" ht="25.5" x14ac:dyDescent="0.25">
      <c r="A203" s="15" t="str">
        <f t="shared" si="10"/>
        <v>1.8.</v>
      </c>
      <c r="B203" s="16" t="s">
        <v>260</v>
      </c>
      <c r="C203" s="110" t="s">
        <v>225</v>
      </c>
      <c r="D203" s="116"/>
      <c r="E203" s="117"/>
      <c r="F203" s="116"/>
      <c r="G203" s="117"/>
      <c r="H203"/>
    </row>
    <row r="204" spans="1:8" ht="25.5" x14ac:dyDescent="0.25">
      <c r="A204" s="15" t="str">
        <f t="shared" si="10"/>
        <v>1.8.</v>
      </c>
      <c r="B204" s="16" t="s">
        <v>261</v>
      </c>
      <c r="C204" s="110" t="s">
        <v>230</v>
      </c>
      <c r="D204" s="116"/>
      <c r="E204" s="117"/>
      <c r="F204" s="116"/>
      <c r="G204" s="117"/>
      <c r="H204"/>
    </row>
    <row r="205" spans="1:8" ht="18" customHeight="1" x14ac:dyDescent="0.25">
      <c r="A205" s="15" t="str">
        <f t="shared" si="10"/>
        <v>1.8.</v>
      </c>
      <c r="B205" s="16" t="s">
        <v>262</v>
      </c>
      <c r="C205" s="110" t="s">
        <v>226</v>
      </c>
      <c r="D205" s="116"/>
      <c r="E205" s="117"/>
      <c r="F205" s="116"/>
      <c r="G205" s="117"/>
      <c r="H205"/>
    </row>
    <row r="206" spans="1:8" ht="25.5" x14ac:dyDescent="0.25">
      <c r="A206" s="15" t="str">
        <f t="shared" si="10"/>
        <v>1.8.</v>
      </c>
      <c r="B206" s="16" t="s">
        <v>263</v>
      </c>
      <c r="C206" s="110" t="s">
        <v>227</v>
      </c>
      <c r="D206" s="116"/>
      <c r="E206" s="117"/>
      <c r="F206" s="116"/>
      <c r="G206" s="117"/>
      <c r="H206"/>
    </row>
    <row r="207" spans="1:8" ht="19.5" customHeight="1" x14ac:dyDescent="0.25">
      <c r="A207" s="15" t="str">
        <f t="shared" si="10"/>
        <v>1.8.</v>
      </c>
      <c r="B207" s="16" t="s">
        <v>264</v>
      </c>
      <c r="C207" s="110" t="s">
        <v>228</v>
      </c>
      <c r="D207" s="116"/>
      <c r="E207" s="117"/>
      <c r="F207" s="116"/>
      <c r="G207" s="117"/>
      <c r="H207"/>
    </row>
    <row r="208" spans="1:8" ht="25.5" x14ac:dyDescent="0.25">
      <c r="A208" s="15" t="str">
        <f t="shared" si="10"/>
        <v>1.8.</v>
      </c>
      <c r="B208" s="16" t="s">
        <v>265</v>
      </c>
      <c r="C208" s="110" t="s">
        <v>229</v>
      </c>
      <c r="D208" s="116"/>
      <c r="E208" s="117"/>
      <c r="F208" s="116"/>
      <c r="G208" s="117"/>
      <c r="H208"/>
    </row>
    <row r="209" spans="1:8" ht="25.5" x14ac:dyDescent="0.25">
      <c r="A209" s="15" t="str">
        <f t="shared" si="10"/>
        <v>1.8.</v>
      </c>
      <c r="B209" s="16" t="s">
        <v>266</v>
      </c>
      <c r="C209" s="110" t="s">
        <v>231</v>
      </c>
      <c r="D209" s="116"/>
      <c r="E209" s="117"/>
      <c r="F209" s="116"/>
      <c r="G209" s="117"/>
      <c r="H209"/>
    </row>
    <row r="210" spans="1:8" ht="25.5" x14ac:dyDescent="0.25">
      <c r="A210" s="15" t="str">
        <f t="shared" si="10"/>
        <v>1.8.</v>
      </c>
      <c r="B210" s="16" t="s">
        <v>267</v>
      </c>
      <c r="C210" s="110" t="s">
        <v>232</v>
      </c>
      <c r="D210" s="116"/>
      <c r="E210" s="117"/>
      <c r="F210" s="116"/>
      <c r="G210" s="117"/>
      <c r="H210"/>
    </row>
    <row r="211" spans="1:8" x14ac:dyDescent="0.25">
      <c r="A211" s="15" t="str">
        <f t="shared" si="10"/>
        <v>1.8.</v>
      </c>
      <c r="B211" s="16" t="s">
        <v>268</v>
      </c>
      <c r="C211" s="112" t="s">
        <v>233</v>
      </c>
      <c r="D211" s="116"/>
      <c r="E211" s="117"/>
      <c r="F211" s="116"/>
      <c r="G211" s="117"/>
      <c r="H211"/>
    </row>
    <row r="212" spans="1:8" x14ac:dyDescent="0.25">
      <c r="A212" s="26"/>
      <c r="B212" s="27"/>
      <c r="C212" s="28" t="s">
        <v>53</v>
      </c>
      <c r="D212" s="120">
        <v>23442</v>
      </c>
      <c r="E212" s="121"/>
      <c r="F212" s="121"/>
      <c r="G212" s="122"/>
      <c r="H212"/>
    </row>
    <row r="213" spans="1:8" x14ac:dyDescent="0.25">
      <c r="B213"/>
      <c r="C213"/>
      <c r="D213"/>
      <c r="E213"/>
      <c r="F213"/>
      <c r="G213"/>
      <c r="H213"/>
    </row>
    <row r="214" spans="1:8" ht="15.75" x14ac:dyDescent="0.25">
      <c r="A214" s="9" t="s">
        <v>0</v>
      </c>
      <c r="B214" s="10" t="s">
        <v>234</v>
      </c>
      <c r="C214" s="11" t="s">
        <v>18</v>
      </c>
      <c r="D214" s="127"/>
      <c r="E214" s="128"/>
      <c r="F214" s="128"/>
      <c r="G214" s="129"/>
      <c r="H214"/>
    </row>
    <row r="215" spans="1:8" ht="54" x14ac:dyDescent="0.25">
      <c r="A215" s="51"/>
      <c r="B215" s="52"/>
      <c r="C215" s="53" t="s">
        <v>48</v>
      </c>
      <c r="D215" s="54" t="s">
        <v>49</v>
      </c>
      <c r="E215" s="55" t="s">
        <v>50</v>
      </c>
      <c r="F215" s="55" t="s">
        <v>51</v>
      </c>
      <c r="G215" s="55" t="s">
        <v>52</v>
      </c>
      <c r="H215"/>
    </row>
    <row r="216" spans="1:8" ht="25.5" x14ac:dyDescent="0.25">
      <c r="A216" s="56" t="str">
        <f>CONCATENATE(,$A$214,,$B$214,)</f>
        <v>1.8.</v>
      </c>
      <c r="B216" s="57" t="s">
        <v>54</v>
      </c>
      <c r="C216" s="22" t="s">
        <v>173</v>
      </c>
      <c r="D216" s="58"/>
      <c r="E216" s="58"/>
      <c r="F216" s="58">
        <v>32</v>
      </c>
      <c r="G216" s="59"/>
      <c r="H216"/>
    </row>
    <row r="217" spans="1:8" x14ac:dyDescent="0.25">
      <c r="A217" s="144"/>
      <c r="B217" s="145"/>
      <c r="C217" s="146" t="str">
        <f>CONCATENATE("Kopējā cena par ",A214,"",B214," pozīciju bez PVN, EUR:")</f>
        <v>Kopējā cena par 1.8. pozīciju bez PVN, EUR:</v>
      </c>
      <c r="D217" s="146"/>
      <c r="E217" s="146"/>
      <c r="F217" s="146"/>
      <c r="G217" s="60">
        <f>F216*G216</f>
        <v>0</v>
      </c>
      <c r="H217"/>
    </row>
    <row r="218" spans="1:8" x14ac:dyDescent="0.25">
      <c r="A218" s="61"/>
      <c r="B218" s="13"/>
      <c r="C218" s="14" t="s">
        <v>45</v>
      </c>
      <c r="D218" s="147" t="s">
        <v>46</v>
      </c>
      <c r="E218" s="148"/>
      <c r="F218" s="147" t="s">
        <v>34</v>
      </c>
      <c r="G218" s="148"/>
      <c r="H218"/>
    </row>
    <row r="219" spans="1:8" x14ac:dyDescent="0.25">
      <c r="A219" s="56" t="str">
        <f>CONCATENATE(,$A$214,,$B$214,)</f>
        <v>1.8.</v>
      </c>
      <c r="B219" s="57" t="s">
        <v>55</v>
      </c>
      <c r="C219" s="62" t="s">
        <v>19</v>
      </c>
      <c r="D219" s="140"/>
      <c r="E219" s="141"/>
      <c r="F219" s="140"/>
      <c r="G219" s="141"/>
      <c r="H219"/>
    </row>
    <row r="220" spans="1:8" x14ac:dyDescent="0.25">
      <c r="A220" s="56" t="str">
        <f t="shared" ref="A220:A223" si="11">CONCATENATE(,$A$214,,$B$214,)</f>
        <v>1.8.</v>
      </c>
      <c r="B220" s="57" t="s">
        <v>92</v>
      </c>
      <c r="C220" s="62" t="s">
        <v>20</v>
      </c>
      <c r="D220" s="140"/>
      <c r="E220" s="141"/>
      <c r="F220" s="140"/>
      <c r="G220" s="141"/>
      <c r="H220"/>
    </row>
    <row r="221" spans="1:8" x14ac:dyDescent="0.25">
      <c r="A221" s="56" t="str">
        <f t="shared" si="11"/>
        <v>1.8.</v>
      </c>
      <c r="B221" s="57" t="s">
        <v>56</v>
      </c>
      <c r="C221" s="62" t="s">
        <v>21</v>
      </c>
      <c r="D221" s="140"/>
      <c r="E221" s="141"/>
      <c r="F221" s="140"/>
      <c r="G221" s="141"/>
      <c r="H221"/>
    </row>
    <row r="222" spans="1:8" x14ac:dyDescent="0.25">
      <c r="A222" s="56" t="str">
        <f t="shared" si="11"/>
        <v>1.8.</v>
      </c>
      <c r="B222" s="57" t="s">
        <v>57</v>
      </c>
      <c r="C222" s="62" t="s">
        <v>22</v>
      </c>
      <c r="D222" s="140"/>
      <c r="E222" s="141"/>
      <c r="F222" s="140"/>
      <c r="G222" s="141"/>
      <c r="H222"/>
    </row>
    <row r="223" spans="1:8" ht="38.25" x14ac:dyDescent="0.25">
      <c r="A223" s="56" t="str">
        <f t="shared" si="11"/>
        <v>1.8.</v>
      </c>
      <c r="B223" s="57" t="s">
        <v>58</v>
      </c>
      <c r="C223" s="62" t="s">
        <v>35</v>
      </c>
      <c r="D223" s="140"/>
      <c r="E223" s="141"/>
      <c r="F223" s="140"/>
      <c r="G223" s="141"/>
    </row>
    <row r="224" spans="1:8" x14ac:dyDescent="0.25">
      <c r="A224" s="26"/>
      <c r="B224" s="27"/>
      <c r="C224" s="28" t="s">
        <v>53</v>
      </c>
      <c r="D224" s="120">
        <v>23443</v>
      </c>
      <c r="E224" s="121"/>
      <c r="F224" s="121"/>
      <c r="G224" s="122"/>
      <c r="H224"/>
    </row>
    <row r="225" spans="1:8" x14ac:dyDescent="0.25">
      <c r="B225"/>
      <c r="C225"/>
      <c r="D225"/>
      <c r="E225"/>
      <c r="F225"/>
      <c r="G225"/>
      <c r="H225"/>
    </row>
    <row r="226" spans="1:8" hidden="1" x14ac:dyDescent="0.25">
      <c r="A226" s="5"/>
      <c r="B226" s="5"/>
      <c r="C226" s="30" t="s">
        <v>63</v>
      </c>
      <c r="D226" s="118"/>
      <c r="E226" s="119"/>
      <c r="F226"/>
      <c r="G226"/>
      <c r="H226"/>
    </row>
    <row r="227" spans="1:8" hidden="1" x14ac:dyDescent="0.25">
      <c r="A227" s="5"/>
      <c r="B227" s="5"/>
      <c r="C227" s="30" t="s">
        <v>64</v>
      </c>
      <c r="D227" s="118"/>
      <c r="E227" s="119"/>
      <c r="F227"/>
      <c r="G227"/>
      <c r="H227"/>
    </row>
    <row r="228" spans="1:8" hidden="1" x14ac:dyDescent="0.25">
      <c r="A228" s="5"/>
      <c r="B228" s="5"/>
      <c r="C228" s="30" t="s">
        <v>65</v>
      </c>
      <c r="D228" s="118"/>
      <c r="E228" s="119"/>
      <c r="F228"/>
      <c r="G228"/>
      <c r="H228"/>
    </row>
    <row r="229" spans="1:8" hidden="1" x14ac:dyDescent="0.25">
      <c r="A229" s="5"/>
      <c r="B229" s="5"/>
      <c r="C229" s="30" t="s">
        <v>66</v>
      </c>
      <c r="D229" s="118"/>
      <c r="E229" s="119"/>
      <c r="F229" s="31"/>
      <c r="G229"/>
      <c r="H229"/>
    </row>
    <row r="230" spans="1:8" hidden="1" x14ac:dyDescent="0.25">
      <c r="A230" s="5"/>
      <c r="B230" s="5"/>
      <c r="C230" s="30" t="s">
        <v>67</v>
      </c>
      <c r="D230" s="118"/>
      <c r="E230" s="119"/>
      <c r="F230"/>
      <c r="G230"/>
      <c r="H230"/>
    </row>
    <row r="231" spans="1:8" hidden="1" x14ac:dyDescent="0.25">
      <c r="A231" s="5"/>
      <c r="B231" s="5"/>
      <c r="C231" s="30" t="s">
        <v>68</v>
      </c>
      <c r="D231" s="118"/>
      <c r="E231" s="119"/>
      <c r="F231"/>
      <c r="G231"/>
      <c r="H231"/>
    </row>
    <row r="232" spans="1:8" hidden="1" x14ac:dyDescent="0.25">
      <c r="A232" s="5"/>
      <c r="B232" s="5"/>
      <c r="C232" s="30" t="s">
        <v>69</v>
      </c>
      <c r="D232" s="118"/>
      <c r="E232" s="119"/>
      <c r="F232"/>
      <c r="G232"/>
      <c r="H232"/>
    </row>
    <row r="233" spans="1:8" hidden="1" x14ac:dyDescent="0.25">
      <c r="A233" s="5"/>
      <c r="B233" s="5"/>
      <c r="C233" s="30" t="s">
        <v>70</v>
      </c>
      <c r="D233" s="118"/>
      <c r="E233" s="119"/>
      <c r="F233"/>
      <c r="G233"/>
      <c r="H233"/>
    </row>
    <row r="234" spans="1:8" hidden="1" x14ac:dyDescent="0.25">
      <c r="A234" s="5"/>
      <c r="B234" s="5"/>
      <c r="C234" s="30" t="s">
        <v>71</v>
      </c>
      <c r="D234" s="118"/>
      <c r="E234" s="119"/>
      <c r="F234"/>
      <c r="G234"/>
      <c r="H234"/>
    </row>
    <row r="235" spans="1:8" hidden="1" x14ac:dyDescent="0.25">
      <c r="A235" s="5"/>
      <c r="B235" s="5"/>
      <c r="C235" s="30" t="s">
        <v>72</v>
      </c>
      <c r="D235" s="118"/>
      <c r="E235" s="119"/>
      <c r="F235" s="31"/>
      <c r="G235"/>
      <c r="H235"/>
    </row>
    <row r="236" spans="1:8" hidden="1" x14ac:dyDescent="0.25">
      <c r="A236" s="5"/>
      <c r="B236" s="5"/>
      <c r="C236" s="30" t="s">
        <v>73</v>
      </c>
      <c r="D236" s="118"/>
      <c r="E236" s="119"/>
      <c r="F236"/>
      <c r="G236"/>
      <c r="H236"/>
    </row>
    <row r="237" spans="1:8" hidden="1" x14ac:dyDescent="0.25">
      <c r="A237" s="5"/>
      <c r="B237" s="5"/>
      <c r="C237" s="30" t="s">
        <v>74</v>
      </c>
      <c r="D237" s="118"/>
      <c r="E237" s="119"/>
      <c r="F237" s="31"/>
      <c r="G237"/>
      <c r="H237"/>
    </row>
    <row r="238" spans="1:8" hidden="1" x14ac:dyDescent="0.25">
      <c r="A238" s="5"/>
      <c r="B238" s="5"/>
      <c r="C238" s="30" t="s">
        <v>75</v>
      </c>
      <c r="D238" s="118"/>
      <c r="E238" s="119"/>
      <c r="F238" s="31"/>
      <c r="G238"/>
      <c r="H238"/>
    </row>
    <row r="239" spans="1:8" hidden="1" x14ac:dyDescent="0.25">
      <c r="A239" s="5"/>
      <c r="B239" s="5"/>
      <c r="C239" s="30" t="s">
        <v>76</v>
      </c>
      <c r="D239" s="118"/>
      <c r="E239" s="119"/>
      <c r="F239" s="31"/>
      <c r="G239"/>
      <c r="H239"/>
    </row>
    <row r="240" spans="1:8" hidden="1" x14ac:dyDescent="0.25">
      <c r="A240" s="5"/>
      <c r="B240" s="5"/>
      <c r="C240" s="30" t="s">
        <v>77</v>
      </c>
      <c r="D240" s="118"/>
      <c r="E240" s="119"/>
      <c r="F240" s="31"/>
      <c r="G240"/>
      <c r="H240"/>
    </row>
    <row r="241" spans="1:8" hidden="1" x14ac:dyDescent="0.25">
      <c r="A241" s="5"/>
      <c r="B241" s="5"/>
      <c r="C241" s="30" t="s">
        <v>78</v>
      </c>
      <c r="D241" s="118"/>
      <c r="E241" s="119"/>
      <c r="F241" s="31"/>
      <c r="G241"/>
      <c r="H241"/>
    </row>
    <row r="242" spans="1:8" hidden="1" x14ac:dyDescent="0.25">
      <c r="A242" s="5"/>
      <c r="B242" s="5"/>
      <c r="C242" s="123" t="s">
        <v>79</v>
      </c>
      <c r="D242" s="124">
        <f>SUM(D226:E241)</f>
        <v>0</v>
      </c>
      <c r="E242" s="125"/>
      <c r="F242"/>
      <c r="G242"/>
      <c r="H242"/>
    </row>
    <row r="243" spans="1:8" hidden="1" x14ac:dyDescent="0.25">
      <c r="A243" s="5"/>
      <c r="B243" s="5"/>
      <c r="C243" s="123"/>
      <c r="D243" s="125"/>
      <c r="E243" s="125"/>
      <c r="F243"/>
      <c r="G243"/>
      <c r="H243"/>
    </row>
    <row r="244" spans="1:8" x14ac:dyDescent="0.25">
      <c r="C244" s="30" t="s">
        <v>63</v>
      </c>
      <c r="D244" s="118">
        <f>G24</f>
        <v>0</v>
      </c>
      <c r="E244" s="119"/>
      <c r="H244"/>
    </row>
    <row r="245" spans="1:8" x14ac:dyDescent="0.25">
      <c r="C245" s="30" t="s">
        <v>64</v>
      </c>
      <c r="D245" s="118">
        <f>G75</f>
        <v>0</v>
      </c>
      <c r="E245" s="119"/>
      <c r="H245"/>
    </row>
    <row r="246" spans="1:8" x14ac:dyDescent="0.25">
      <c r="C246" s="30" t="s">
        <v>65</v>
      </c>
      <c r="D246" s="118">
        <f>G75</f>
        <v>0</v>
      </c>
      <c r="E246" s="119"/>
      <c r="H246"/>
    </row>
    <row r="247" spans="1:8" x14ac:dyDescent="0.25">
      <c r="C247" s="30" t="s">
        <v>66</v>
      </c>
      <c r="D247" s="118">
        <f>G113</f>
        <v>0</v>
      </c>
      <c r="E247" s="119"/>
      <c r="H247"/>
    </row>
    <row r="248" spans="1:8" x14ac:dyDescent="0.25">
      <c r="C248" s="30" t="s">
        <v>67</v>
      </c>
      <c r="D248" s="118">
        <f>G141</f>
        <v>0</v>
      </c>
      <c r="E248" s="119"/>
      <c r="H248"/>
    </row>
    <row r="249" spans="1:8" x14ac:dyDescent="0.25">
      <c r="C249" s="30" t="s">
        <v>68</v>
      </c>
      <c r="D249" s="118">
        <f>G155</f>
        <v>0</v>
      </c>
      <c r="E249" s="119"/>
      <c r="H249"/>
    </row>
    <row r="250" spans="1:8" x14ac:dyDescent="0.25">
      <c r="C250" s="30" t="s">
        <v>69</v>
      </c>
      <c r="D250" s="118">
        <f>G185</f>
        <v>0</v>
      </c>
      <c r="E250" s="119"/>
      <c r="H250"/>
    </row>
    <row r="251" spans="1:8" x14ac:dyDescent="0.25">
      <c r="C251" s="30" t="s">
        <v>70</v>
      </c>
      <c r="D251" s="118">
        <f>G217</f>
        <v>0</v>
      </c>
      <c r="E251" s="119"/>
      <c r="H251"/>
    </row>
    <row r="252" spans="1:8" x14ac:dyDescent="0.25">
      <c r="C252" s="123" t="s">
        <v>79</v>
      </c>
      <c r="D252" s="124">
        <f>SUM(D244:E251)</f>
        <v>0</v>
      </c>
      <c r="E252" s="125"/>
    </row>
    <row r="253" spans="1:8" x14ac:dyDescent="0.25">
      <c r="C253" s="123"/>
      <c r="D253" s="125"/>
      <c r="E253" s="125"/>
    </row>
  </sheetData>
  <mergeCells count="305">
    <mergeCell ref="D87:E87"/>
    <mergeCell ref="D88:E88"/>
    <mergeCell ref="D89:E89"/>
    <mergeCell ref="D90:E90"/>
    <mergeCell ref="D91:E91"/>
    <mergeCell ref="D92:E92"/>
    <mergeCell ref="D93:E93"/>
    <mergeCell ref="D94:E94"/>
    <mergeCell ref="D115:E115"/>
    <mergeCell ref="D97:G97"/>
    <mergeCell ref="A155:B155"/>
    <mergeCell ref="C155:F155"/>
    <mergeCell ref="D156:E156"/>
    <mergeCell ref="F156:G156"/>
    <mergeCell ref="D157:E157"/>
    <mergeCell ref="F157:G157"/>
    <mergeCell ref="D158:E158"/>
    <mergeCell ref="F158:G158"/>
    <mergeCell ref="D159:E159"/>
    <mergeCell ref="F159:G159"/>
    <mergeCell ref="D240:E240"/>
    <mergeCell ref="D241:E241"/>
    <mergeCell ref="C242:C243"/>
    <mergeCell ref="D242:E243"/>
    <mergeCell ref="F52:G52"/>
    <mergeCell ref="F55:G55"/>
    <mergeCell ref="F56:G56"/>
    <mergeCell ref="F57:G57"/>
    <mergeCell ref="F58:G58"/>
    <mergeCell ref="F59:G59"/>
    <mergeCell ref="F77:G77"/>
    <mergeCell ref="F81:G81"/>
    <mergeCell ref="F82:G82"/>
    <mergeCell ref="F89:G89"/>
    <mergeCell ref="F90:G90"/>
    <mergeCell ref="F91:G91"/>
    <mergeCell ref="F92:G92"/>
    <mergeCell ref="F93:G93"/>
    <mergeCell ref="F94:G94"/>
    <mergeCell ref="F87:G87"/>
    <mergeCell ref="D60:G60"/>
    <mergeCell ref="D62:G62"/>
    <mergeCell ref="F83:G83"/>
    <mergeCell ref="F84:G84"/>
    <mergeCell ref="A14:B14"/>
    <mergeCell ref="C14:G14"/>
    <mergeCell ref="A15:B15"/>
    <mergeCell ref="C15:G15"/>
    <mergeCell ref="D21:G21"/>
    <mergeCell ref="D236:E236"/>
    <mergeCell ref="D237:E237"/>
    <mergeCell ref="D238:E238"/>
    <mergeCell ref="D239:E239"/>
    <mergeCell ref="F115:G115"/>
    <mergeCell ref="F119:G119"/>
    <mergeCell ref="F120:G120"/>
    <mergeCell ref="F127:G127"/>
    <mergeCell ref="F128:G128"/>
    <mergeCell ref="F129:G129"/>
    <mergeCell ref="F130:G130"/>
    <mergeCell ref="F131:G131"/>
    <mergeCell ref="F132:G132"/>
    <mergeCell ref="F133:G133"/>
    <mergeCell ref="F122:G122"/>
    <mergeCell ref="F135:G135"/>
    <mergeCell ref="D152:G152"/>
    <mergeCell ref="D160:E160"/>
    <mergeCell ref="D33:G33"/>
    <mergeCell ref="B6:G6"/>
    <mergeCell ref="B5:G5"/>
    <mergeCell ref="C10:G10"/>
    <mergeCell ref="A10:B10"/>
    <mergeCell ref="A11:B11"/>
    <mergeCell ref="C11:G11"/>
    <mergeCell ref="A12:B12"/>
    <mergeCell ref="C12:G12"/>
    <mergeCell ref="A13:B13"/>
    <mergeCell ref="C13:G13"/>
    <mergeCell ref="D45:E45"/>
    <mergeCell ref="F45:G45"/>
    <mergeCell ref="A24:B24"/>
    <mergeCell ref="C24:F24"/>
    <mergeCell ref="D35:G35"/>
    <mergeCell ref="D31:E31"/>
    <mergeCell ref="F31:G31"/>
    <mergeCell ref="D32:E32"/>
    <mergeCell ref="F32:G32"/>
    <mergeCell ref="D28:E28"/>
    <mergeCell ref="F28:G28"/>
    <mergeCell ref="D29:E29"/>
    <mergeCell ref="F29:G29"/>
    <mergeCell ref="D30:E30"/>
    <mergeCell ref="F30:G30"/>
    <mergeCell ref="D25:E25"/>
    <mergeCell ref="F25:G25"/>
    <mergeCell ref="D26:E26"/>
    <mergeCell ref="F26:G26"/>
    <mergeCell ref="D27:E27"/>
    <mergeCell ref="F27:G27"/>
    <mergeCell ref="A44:B44"/>
    <mergeCell ref="C44:F44"/>
    <mergeCell ref="A75:B75"/>
    <mergeCell ref="C75:F75"/>
    <mergeCell ref="F53:G53"/>
    <mergeCell ref="F54:G54"/>
    <mergeCell ref="F49:G49"/>
    <mergeCell ref="F50:G50"/>
    <mergeCell ref="F51:G51"/>
    <mergeCell ref="F46:G46"/>
    <mergeCell ref="F47:G47"/>
    <mergeCell ref="F48:G48"/>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F85:G85"/>
    <mergeCell ref="F86:G86"/>
    <mergeCell ref="D76:E76"/>
    <mergeCell ref="F76:G76"/>
    <mergeCell ref="F78:G78"/>
    <mergeCell ref="F79:G79"/>
    <mergeCell ref="F80:G80"/>
    <mergeCell ref="D81:E81"/>
    <mergeCell ref="D82:E82"/>
    <mergeCell ref="D83:E83"/>
    <mergeCell ref="D84:E84"/>
    <mergeCell ref="D85:E85"/>
    <mergeCell ref="D86:E86"/>
    <mergeCell ref="D77:E77"/>
    <mergeCell ref="D78:E78"/>
    <mergeCell ref="D79:E79"/>
    <mergeCell ref="D80:E80"/>
    <mergeCell ref="A113:B113"/>
    <mergeCell ref="C113:F113"/>
    <mergeCell ref="D114:E114"/>
    <mergeCell ref="F114:G114"/>
    <mergeCell ref="F88:G88"/>
    <mergeCell ref="D95:G95"/>
    <mergeCell ref="A114:B114"/>
    <mergeCell ref="A141:B141"/>
    <mergeCell ref="C141:F141"/>
    <mergeCell ref="F123:G123"/>
    <mergeCell ref="F124:G124"/>
    <mergeCell ref="F125:G125"/>
    <mergeCell ref="F126:G126"/>
    <mergeCell ref="F134:G134"/>
    <mergeCell ref="F116:G116"/>
    <mergeCell ref="F117:G117"/>
    <mergeCell ref="F118:G118"/>
    <mergeCell ref="F121:G121"/>
    <mergeCell ref="D116:E116"/>
    <mergeCell ref="D117:E117"/>
    <mergeCell ref="D118:E118"/>
    <mergeCell ref="D119:E119"/>
    <mergeCell ref="D120:E120"/>
    <mergeCell ref="D121:E121"/>
    <mergeCell ref="D122:E122"/>
    <mergeCell ref="D123:E123"/>
    <mergeCell ref="D124:E124"/>
    <mergeCell ref="D125:E125"/>
    <mergeCell ref="D126:E126"/>
    <mergeCell ref="D127:E127"/>
    <mergeCell ref="D142:E142"/>
    <mergeCell ref="F142:G142"/>
    <mergeCell ref="F143:G143"/>
    <mergeCell ref="D128:E128"/>
    <mergeCell ref="D129:E129"/>
    <mergeCell ref="D130:E130"/>
    <mergeCell ref="D131:E131"/>
    <mergeCell ref="D132:E132"/>
    <mergeCell ref="D133:E133"/>
    <mergeCell ref="D134:E134"/>
    <mergeCell ref="D135:E135"/>
    <mergeCell ref="D143:E143"/>
    <mergeCell ref="F144:G144"/>
    <mergeCell ref="F145:G145"/>
    <mergeCell ref="D136:G136"/>
    <mergeCell ref="D138:G138"/>
    <mergeCell ref="D144:E144"/>
    <mergeCell ref="D145:E145"/>
    <mergeCell ref="F149:G149"/>
    <mergeCell ref="D150:G150"/>
    <mergeCell ref="F146:G146"/>
    <mergeCell ref="F147:G147"/>
    <mergeCell ref="F148:G148"/>
    <mergeCell ref="D146:E146"/>
    <mergeCell ref="D147:E147"/>
    <mergeCell ref="D148:E148"/>
    <mergeCell ref="D149:E149"/>
    <mergeCell ref="F219:G219"/>
    <mergeCell ref="D220:E220"/>
    <mergeCell ref="F220:G220"/>
    <mergeCell ref="D221:E221"/>
    <mergeCell ref="F221:G221"/>
    <mergeCell ref="D214:G214"/>
    <mergeCell ref="A217:B217"/>
    <mergeCell ref="C217:F217"/>
    <mergeCell ref="D218:E218"/>
    <mergeCell ref="F218:G218"/>
    <mergeCell ref="D222:E222"/>
    <mergeCell ref="F222:G222"/>
    <mergeCell ref="D223:E223"/>
    <mergeCell ref="F223:G223"/>
    <mergeCell ref="F160:G160"/>
    <mergeCell ref="D161:E161"/>
    <mergeCell ref="F161:G161"/>
    <mergeCell ref="D162:G162"/>
    <mergeCell ref="D199:E199"/>
    <mergeCell ref="F199:G199"/>
    <mergeCell ref="D200:E200"/>
    <mergeCell ref="F200:G200"/>
    <mergeCell ref="D201:E201"/>
    <mergeCell ref="F201:G201"/>
    <mergeCell ref="D202:E202"/>
    <mergeCell ref="F202:G202"/>
    <mergeCell ref="D203:E203"/>
    <mergeCell ref="F203:G203"/>
    <mergeCell ref="D204:E204"/>
    <mergeCell ref="F204:G204"/>
    <mergeCell ref="D205:E205"/>
    <mergeCell ref="F205:G205"/>
    <mergeCell ref="F206:G206"/>
    <mergeCell ref="D219:E219"/>
    <mergeCell ref="D251:E251"/>
    <mergeCell ref="A16:B16"/>
    <mergeCell ref="C16:G16"/>
    <mergeCell ref="A17:B17"/>
    <mergeCell ref="C17:G17"/>
    <mergeCell ref="A18:B18"/>
    <mergeCell ref="C18:G18"/>
    <mergeCell ref="A19:B19"/>
    <mergeCell ref="C19:G19"/>
    <mergeCell ref="D244:E244"/>
    <mergeCell ref="D192:E192"/>
    <mergeCell ref="F192:G192"/>
    <mergeCell ref="D193:E193"/>
    <mergeCell ref="F193:G193"/>
    <mergeCell ref="D194:E194"/>
    <mergeCell ref="F194:G194"/>
    <mergeCell ref="D195:E195"/>
    <mergeCell ref="F195:G195"/>
    <mergeCell ref="D196:E196"/>
    <mergeCell ref="F196:G196"/>
    <mergeCell ref="D197:E197"/>
    <mergeCell ref="F197:G197"/>
    <mergeCell ref="D198:E198"/>
    <mergeCell ref="F198:G198"/>
    <mergeCell ref="D206:E206"/>
    <mergeCell ref="C252:C253"/>
    <mergeCell ref="D252:E253"/>
    <mergeCell ref="B7:G7"/>
    <mergeCell ref="D164:G164"/>
    <mergeCell ref="A185:B185"/>
    <mergeCell ref="C185:F185"/>
    <mergeCell ref="A186:B186"/>
    <mergeCell ref="D186:E186"/>
    <mergeCell ref="F186:G186"/>
    <mergeCell ref="D187:E187"/>
    <mergeCell ref="F187:G187"/>
    <mergeCell ref="D188:E188"/>
    <mergeCell ref="F188:G188"/>
    <mergeCell ref="D189:E189"/>
    <mergeCell ref="F189:G189"/>
    <mergeCell ref="D190:E190"/>
    <mergeCell ref="F190:G190"/>
    <mergeCell ref="D191:E191"/>
    <mergeCell ref="F191:G191"/>
    <mergeCell ref="D245:E245"/>
    <mergeCell ref="D246:E246"/>
    <mergeCell ref="D247:E247"/>
    <mergeCell ref="D248:E248"/>
    <mergeCell ref="D209:E209"/>
    <mergeCell ref="F209:G209"/>
    <mergeCell ref="D210:E210"/>
    <mergeCell ref="F210:G210"/>
    <mergeCell ref="D211:E211"/>
    <mergeCell ref="F211:G211"/>
    <mergeCell ref="D250:E250"/>
    <mergeCell ref="D207:E207"/>
    <mergeCell ref="F207:G207"/>
    <mergeCell ref="D208:E208"/>
    <mergeCell ref="F208:G208"/>
    <mergeCell ref="D212:G212"/>
    <mergeCell ref="D249:E249"/>
    <mergeCell ref="D231:E231"/>
    <mergeCell ref="D232:E232"/>
    <mergeCell ref="D233:E233"/>
    <mergeCell ref="D234:E234"/>
    <mergeCell ref="D235:E235"/>
    <mergeCell ref="D226:E226"/>
    <mergeCell ref="D227:E227"/>
    <mergeCell ref="D228:E228"/>
    <mergeCell ref="D229:E229"/>
    <mergeCell ref="D230:E230"/>
    <mergeCell ref="D224:G224"/>
  </mergeCells>
  <phoneticPr fontId="13" type="noConversion"/>
  <pageMargins left="0.7" right="0.7" top="0.75" bottom="0.75" header="0.3" footer="0.3"/>
  <pageSetup paperSize="9" scale="73" fitToHeight="0" orientation="portrait" verticalDpi="0" r:id="rId1"/>
  <ignoredErrors>
    <ignoredError sqref="B46:B52 B23 B26:B32 B37:B43 B64:B74 B99:B112 B115 B121 A141:B142 B140 B144:B149 B143 A216:B223 A155:B156 B77:B83 B154 B158:B161 B157 A11:B19 B166:B184 B187 B19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9B979-6DD8-424B-AFE0-3A4F9DC53E7A}">
  <dimension ref="A1:O37"/>
  <sheetViews>
    <sheetView workbookViewId="0">
      <selection activeCell="F30" sqref="F30:G30"/>
    </sheetView>
  </sheetViews>
  <sheetFormatPr defaultRowHeight="15" x14ac:dyDescent="0.25"/>
  <cols>
    <col min="1" max="1" width="3.85546875" customWidth="1"/>
    <col min="2" max="2" width="4" customWidth="1"/>
    <col min="3" max="3" width="58.85546875" customWidth="1"/>
    <col min="4" max="4" width="21" customWidth="1"/>
    <col min="5" max="6" width="15.7109375" customWidth="1"/>
    <col min="7" max="7" width="16.28515625" customWidth="1"/>
    <col min="8" max="8" width="15.7109375" customWidth="1"/>
  </cols>
  <sheetData>
    <row r="1" spans="1:8" x14ac:dyDescent="0.25">
      <c r="B1" s="78"/>
      <c r="C1" s="79"/>
      <c r="D1" s="79"/>
      <c r="E1" s="80"/>
      <c r="F1" s="80"/>
      <c r="G1" s="81" t="s">
        <v>201</v>
      </c>
    </row>
    <row r="2" spans="1:8" ht="15.75" customHeight="1" x14ac:dyDescent="0.25">
      <c r="B2" s="165" t="s">
        <v>202</v>
      </c>
      <c r="C2" s="165"/>
      <c r="D2" s="165"/>
      <c r="E2" s="165"/>
      <c r="F2" s="165"/>
      <c r="G2" s="165"/>
      <c r="H2" s="82"/>
    </row>
    <row r="3" spans="1:8" ht="15.75" customHeight="1" x14ac:dyDescent="0.25">
      <c r="B3" s="126" t="s">
        <v>278</v>
      </c>
      <c r="C3" s="126"/>
      <c r="D3" s="126"/>
      <c r="E3" s="126"/>
      <c r="F3" s="126"/>
      <c r="G3" s="126"/>
      <c r="H3" s="63"/>
    </row>
    <row r="4" spans="1:8" ht="15.75" x14ac:dyDescent="0.25">
      <c r="B4" s="166" t="s">
        <v>270</v>
      </c>
      <c r="C4" s="166"/>
      <c r="D4" s="166"/>
      <c r="E4" s="166"/>
      <c r="F4" s="166"/>
      <c r="G4" s="166"/>
    </row>
    <row r="5" spans="1:8" ht="15.75" x14ac:dyDescent="0.25">
      <c r="B5" s="167"/>
      <c r="C5" s="166"/>
      <c r="D5" s="166"/>
      <c r="E5" s="166"/>
      <c r="F5" s="166"/>
      <c r="G5" s="166"/>
    </row>
    <row r="6" spans="1:8" ht="15" customHeight="1" x14ac:dyDescent="0.25">
      <c r="A6" s="67" t="s">
        <v>23</v>
      </c>
      <c r="B6" s="1"/>
      <c r="C6" s="66"/>
      <c r="D6" s="66"/>
      <c r="E6" s="66"/>
      <c r="F6" s="33"/>
      <c r="G6" s="5"/>
    </row>
    <row r="7" spans="1:8" ht="15.75" customHeight="1" x14ac:dyDescent="0.25">
      <c r="A7" s="152">
        <v>1</v>
      </c>
      <c r="B7" s="136"/>
      <c r="C7" s="137" t="s">
        <v>24</v>
      </c>
      <c r="D7" s="138"/>
      <c r="E7" s="138"/>
      <c r="F7" s="138"/>
      <c r="G7" s="139"/>
    </row>
    <row r="8" spans="1:8" x14ac:dyDescent="0.25">
      <c r="A8" s="135" t="s">
        <v>55</v>
      </c>
      <c r="B8" s="136" t="s">
        <v>25</v>
      </c>
      <c r="C8" s="137" t="s">
        <v>26</v>
      </c>
      <c r="D8" s="138"/>
      <c r="E8" s="138"/>
      <c r="F8" s="138"/>
      <c r="G8" s="139"/>
    </row>
    <row r="9" spans="1:8" ht="41.25" customHeight="1" x14ac:dyDescent="0.25">
      <c r="A9" s="135" t="s">
        <v>92</v>
      </c>
      <c r="B9" s="136" t="s">
        <v>25</v>
      </c>
      <c r="C9" s="137" t="s">
        <v>181</v>
      </c>
      <c r="D9" s="138"/>
      <c r="E9" s="138"/>
      <c r="F9" s="138"/>
      <c r="G9" s="139"/>
    </row>
    <row r="10" spans="1:8" ht="15" customHeight="1" x14ac:dyDescent="0.25">
      <c r="A10" s="135" t="s">
        <v>56</v>
      </c>
      <c r="B10" s="136" t="s">
        <v>25</v>
      </c>
      <c r="C10" s="137" t="s">
        <v>27</v>
      </c>
      <c r="D10" s="138"/>
      <c r="E10" s="138"/>
      <c r="F10" s="138"/>
      <c r="G10" s="139"/>
    </row>
    <row r="11" spans="1:8" ht="39" customHeight="1" x14ac:dyDescent="0.25">
      <c r="A11" s="135" t="s">
        <v>57</v>
      </c>
      <c r="B11" s="136" t="s">
        <v>25</v>
      </c>
      <c r="C11" s="137" t="s">
        <v>28</v>
      </c>
      <c r="D11" s="138"/>
      <c r="E11" s="138"/>
      <c r="F11" s="138"/>
      <c r="G11" s="139"/>
    </row>
    <row r="12" spans="1:8" ht="26.25" customHeight="1" x14ac:dyDescent="0.25">
      <c r="A12" s="135" t="s">
        <v>58</v>
      </c>
      <c r="B12" s="136" t="s">
        <v>25</v>
      </c>
      <c r="C12" s="137" t="s">
        <v>182</v>
      </c>
      <c r="D12" s="138"/>
      <c r="E12" s="138"/>
      <c r="F12" s="138"/>
      <c r="G12" s="139"/>
    </row>
    <row r="13" spans="1:8" ht="28.5" customHeight="1" x14ac:dyDescent="0.25">
      <c r="A13" s="135" t="s">
        <v>59</v>
      </c>
      <c r="B13" s="136" t="s">
        <v>25</v>
      </c>
      <c r="C13" s="137" t="s">
        <v>183</v>
      </c>
      <c r="D13" s="138"/>
      <c r="E13" s="138"/>
      <c r="F13" s="138"/>
      <c r="G13" s="139"/>
    </row>
    <row r="14" spans="1:8" ht="27" customHeight="1" x14ac:dyDescent="0.25">
      <c r="A14" s="135" t="s">
        <v>60</v>
      </c>
      <c r="B14" s="136" t="s">
        <v>25</v>
      </c>
      <c r="C14" s="137" t="s">
        <v>184</v>
      </c>
      <c r="D14" s="138"/>
      <c r="E14" s="138"/>
      <c r="F14" s="138"/>
      <c r="G14" s="139"/>
    </row>
    <row r="15" spans="1:8" ht="15" customHeight="1" x14ac:dyDescent="0.25">
      <c r="A15" s="135" t="s">
        <v>61</v>
      </c>
      <c r="B15" s="136" t="s">
        <v>25</v>
      </c>
      <c r="C15" s="137" t="s">
        <v>29</v>
      </c>
      <c r="D15" s="138"/>
      <c r="E15" s="138"/>
      <c r="F15" s="138"/>
      <c r="G15" s="139"/>
    </row>
    <row r="16" spans="1:8" ht="26.25" customHeight="1" x14ac:dyDescent="0.25">
      <c r="A16" s="135" t="s">
        <v>98</v>
      </c>
      <c r="B16" s="136" t="s">
        <v>25</v>
      </c>
      <c r="C16" s="137" t="s">
        <v>185</v>
      </c>
      <c r="D16" s="138"/>
      <c r="E16" s="138"/>
      <c r="F16" s="138"/>
      <c r="G16" s="139"/>
    </row>
    <row r="17" spans="1:15" x14ac:dyDescent="0.25">
      <c r="B17" s="84"/>
      <c r="C17" s="85"/>
      <c r="D17" s="85"/>
      <c r="E17" s="86"/>
      <c r="F17" s="86"/>
      <c r="G17" s="86"/>
      <c r="H17" s="83"/>
      <c r="I17" s="83"/>
      <c r="J17" s="83"/>
      <c r="K17" s="83"/>
      <c r="L17" s="83"/>
      <c r="M17" s="83"/>
      <c r="N17" s="83"/>
      <c r="O17" s="83"/>
    </row>
    <row r="18" spans="1:15" ht="38.25" customHeight="1" x14ac:dyDescent="0.25">
      <c r="A18" s="160" t="s">
        <v>203</v>
      </c>
      <c r="B18" s="160"/>
      <c r="C18" s="87" t="s">
        <v>204</v>
      </c>
      <c r="D18" s="161" t="s">
        <v>46</v>
      </c>
      <c r="E18" s="162"/>
      <c r="F18" s="161" t="s">
        <v>34</v>
      </c>
      <c r="G18" s="162"/>
      <c r="I18" s="65"/>
    </row>
    <row r="19" spans="1:15" ht="17.25" customHeight="1" x14ac:dyDescent="0.25">
      <c r="A19" s="163" t="s">
        <v>1</v>
      </c>
      <c r="B19" s="164"/>
      <c r="C19" s="88" t="s">
        <v>205</v>
      </c>
      <c r="D19" s="89"/>
      <c r="E19" s="89"/>
      <c r="F19" s="89"/>
      <c r="G19" s="90"/>
    </row>
    <row r="20" spans="1:15" x14ac:dyDescent="0.25">
      <c r="A20" s="155"/>
      <c r="B20" s="156"/>
      <c r="C20" s="54" t="s">
        <v>45</v>
      </c>
      <c r="D20" s="91"/>
      <c r="E20" s="91"/>
      <c r="F20" s="91"/>
      <c r="G20" s="92"/>
      <c r="H20" s="83"/>
      <c r="I20" s="83"/>
    </row>
    <row r="21" spans="1:15" x14ac:dyDescent="0.25">
      <c r="A21" s="93" t="str">
        <f>$A$19</f>
        <v>2.</v>
      </c>
      <c r="B21" s="94" t="s">
        <v>54</v>
      </c>
      <c r="C21" s="114" t="s">
        <v>279</v>
      </c>
      <c r="D21" s="153"/>
      <c r="E21" s="154"/>
      <c r="F21" s="153"/>
      <c r="G21" s="154"/>
      <c r="H21" s="83"/>
      <c r="I21" s="83"/>
    </row>
    <row r="22" spans="1:15" x14ac:dyDescent="0.25">
      <c r="A22" s="93" t="str">
        <f>$A$19</f>
        <v>2.</v>
      </c>
      <c r="B22" s="94" t="s">
        <v>55</v>
      </c>
      <c r="C22" s="95" t="s">
        <v>206</v>
      </c>
      <c r="D22" s="153"/>
      <c r="E22" s="154"/>
      <c r="F22" s="153"/>
      <c r="G22" s="154"/>
    </row>
    <row r="23" spans="1:15" x14ac:dyDescent="0.25">
      <c r="A23" s="93" t="str">
        <f t="shared" ref="A23:A35" si="0">$A$19</f>
        <v>2.</v>
      </c>
      <c r="B23" s="94" t="s">
        <v>55</v>
      </c>
      <c r="C23" s="96" t="s">
        <v>207</v>
      </c>
      <c r="D23" s="153"/>
      <c r="E23" s="154"/>
      <c r="F23" s="153"/>
      <c r="G23" s="154"/>
    </row>
    <row r="24" spans="1:15" x14ac:dyDescent="0.25">
      <c r="A24" s="93" t="str">
        <f t="shared" si="0"/>
        <v>2.</v>
      </c>
      <c r="B24" s="94" t="s">
        <v>92</v>
      </c>
      <c r="C24" s="95" t="s">
        <v>208</v>
      </c>
      <c r="D24" s="153"/>
      <c r="E24" s="154"/>
      <c r="F24" s="153"/>
      <c r="G24" s="154"/>
      <c r="H24" s="83"/>
      <c r="I24" s="83"/>
    </row>
    <row r="25" spans="1:15" x14ac:dyDescent="0.25">
      <c r="A25" s="93" t="str">
        <f t="shared" si="0"/>
        <v>2.</v>
      </c>
      <c r="B25" s="94" t="s">
        <v>56</v>
      </c>
      <c r="C25" s="95" t="s">
        <v>209</v>
      </c>
      <c r="D25" s="153"/>
      <c r="E25" s="154"/>
      <c r="F25" s="153"/>
      <c r="G25" s="154"/>
      <c r="H25" s="83"/>
      <c r="I25" s="83"/>
    </row>
    <row r="26" spans="1:15" x14ac:dyDescent="0.25">
      <c r="A26" s="93" t="str">
        <f t="shared" si="0"/>
        <v>2.</v>
      </c>
      <c r="B26" s="94" t="s">
        <v>57</v>
      </c>
      <c r="C26" s="34" t="s">
        <v>210</v>
      </c>
      <c r="D26" s="153"/>
      <c r="E26" s="154"/>
      <c r="F26" s="153"/>
      <c r="G26" s="154"/>
      <c r="H26" s="83"/>
      <c r="I26" s="83"/>
    </row>
    <row r="27" spans="1:15" ht="26.25" x14ac:dyDescent="0.25">
      <c r="A27" s="93" t="str">
        <f t="shared" si="0"/>
        <v>2.</v>
      </c>
      <c r="B27" s="94" t="s">
        <v>58</v>
      </c>
      <c r="C27" s="34" t="s">
        <v>211</v>
      </c>
      <c r="D27" s="153"/>
      <c r="E27" s="154"/>
      <c r="F27" s="153"/>
      <c r="G27" s="154"/>
      <c r="H27" s="83"/>
      <c r="I27" s="83"/>
    </row>
    <row r="28" spans="1:15" x14ac:dyDescent="0.25">
      <c r="A28" s="93" t="str">
        <f t="shared" si="0"/>
        <v>2.</v>
      </c>
      <c r="B28" s="94" t="s">
        <v>59</v>
      </c>
      <c r="C28" s="113" t="s">
        <v>271</v>
      </c>
      <c r="D28" s="153"/>
      <c r="E28" s="154"/>
      <c r="F28" s="153"/>
      <c r="G28" s="154"/>
      <c r="H28" s="83"/>
      <c r="I28" s="83"/>
    </row>
    <row r="29" spans="1:15" ht="32.25" customHeight="1" x14ac:dyDescent="0.25">
      <c r="A29" s="93" t="str">
        <f t="shared" si="0"/>
        <v>2.</v>
      </c>
      <c r="B29" s="94" t="s">
        <v>272</v>
      </c>
      <c r="C29" s="97" t="s">
        <v>212</v>
      </c>
      <c r="D29" s="153"/>
      <c r="E29" s="154"/>
      <c r="F29" s="153"/>
      <c r="G29" s="154"/>
      <c r="H29" s="83"/>
      <c r="I29" s="83"/>
    </row>
    <row r="30" spans="1:15" ht="38.25" x14ac:dyDescent="0.25">
      <c r="A30" s="93" t="str">
        <f t="shared" si="0"/>
        <v>2.</v>
      </c>
      <c r="B30" s="94" t="s">
        <v>273</v>
      </c>
      <c r="C30" s="97" t="s">
        <v>213</v>
      </c>
      <c r="D30" s="153"/>
      <c r="E30" s="154"/>
      <c r="F30" s="153"/>
      <c r="G30" s="154"/>
      <c r="H30" s="83"/>
      <c r="I30" s="83"/>
    </row>
    <row r="31" spans="1:15" ht="38.25" x14ac:dyDescent="0.25">
      <c r="A31" s="93" t="str">
        <f t="shared" si="0"/>
        <v>2.</v>
      </c>
      <c r="B31" s="94" t="s">
        <v>274</v>
      </c>
      <c r="C31" s="97" t="s">
        <v>214</v>
      </c>
      <c r="D31" s="153"/>
      <c r="E31" s="154"/>
      <c r="F31" s="153"/>
      <c r="G31" s="154"/>
      <c r="H31" s="83"/>
      <c r="I31" s="83"/>
    </row>
    <row r="32" spans="1:15" ht="54" x14ac:dyDescent="0.25">
      <c r="A32" s="155"/>
      <c r="B32" s="156"/>
      <c r="C32" s="54" t="s">
        <v>48</v>
      </c>
      <c r="D32" s="20" t="s">
        <v>49</v>
      </c>
      <c r="E32" s="21" t="s">
        <v>50</v>
      </c>
      <c r="F32" s="21" t="s">
        <v>51</v>
      </c>
      <c r="G32" s="21" t="s">
        <v>52</v>
      </c>
    </row>
    <row r="33" spans="1:7" ht="25.5" x14ac:dyDescent="0.25">
      <c r="A33" s="93" t="str">
        <f t="shared" si="0"/>
        <v>2.</v>
      </c>
      <c r="B33" s="94" t="s">
        <v>59</v>
      </c>
      <c r="C33" s="97" t="s">
        <v>275</v>
      </c>
      <c r="D33" s="97"/>
      <c r="E33" s="98"/>
      <c r="F33" s="99">
        <v>2</v>
      </c>
      <c r="G33" s="100"/>
    </row>
    <row r="34" spans="1:7" ht="25.5" x14ac:dyDescent="0.25">
      <c r="A34" s="93" t="str">
        <f t="shared" si="0"/>
        <v>2.</v>
      </c>
      <c r="B34" s="94" t="s">
        <v>60</v>
      </c>
      <c r="C34" s="97" t="s">
        <v>276</v>
      </c>
      <c r="D34" s="97"/>
      <c r="E34" s="98"/>
      <c r="F34" s="99">
        <v>1</v>
      </c>
      <c r="G34" s="100"/>
    </row>
    <row r="35" spans="1:7" ht="25.5" x14ac:dyDescent="0.25">
      <c r="A35" s="93" t="str">
        <f t="shared" si="0"/>
        <v>2.</v>
      </c>
      <c r="B35" s="94" t="s">
        <v>61</v>
      </c>
      <c r="C35" s="97" t="s">
        <v>277</v>
      </c>
      <c r="D35" s="97"/>
      <c r="E35" s="98"/>
      <c r="F35" s="99">
        <v>2</v>
      </c>
      <c r="G35" s="100"/>
    </row>
    <row r="36" spans="1:7" x14ac:dyDescent="0.25">
      <c r="A36" s="101"/>
      <c r="B36" s="102"/>
      <c r="C36" s="103"/>
      <c r="D36" s="104"/>
      <c r="E36" s="105"/>
      <c r="F36" s="106" t="str">
        <f>CONCATENATE("KOPĒJĀ CENA par ",A19,"",B19," pozīciju bez PVN, EUR:")</f>
        <v>KOPĒJĀ CENA par 2. pozīciju bez PVN, EUR:</v>
      </c>
      <c r="G36" s="107">
        <f>SUMPRODUCT(F33:F35,G33:G35)</f>
        <v>0</v>
      </c>
    </row>
    <row r="37" spans="1:7" x14ac:dyDescent="0.25">
      <c r="A37" s="157"/>
      <c r="B37" s="158"/>
      <c r="C37" s="108" t="s">
        <v>53</v>
      </c>
      <c r="D37" s="159">
        <v>23121</v>
      </c>
      <c r="E37" s="159"/>
      <c r="F37" s="159"/>
      <c r="G37" s="159"/>
    </row>
  </sheetData>
  <mergeCells count="54">
    <mergeCell ref="B2:G2"/>
    <mergeCell ref="B4:G4"/>
    <mergeCell ref="B5:G5"/>
    <mergeCell ref="C9:G9"/>
    <mergeCell ref="A10:B10"/>
    <mergeCell ref="C10:G10"/>
    <mergeCell ref="A9:B9"/>
    <mergeCell ref="A32:B32"/>
    <mergeCell ref="A37:B37"/>
    <mergeCell ref="D37:G37"/>
    <mergeCell ref="D25:E25"/>
    <mergeCell ref="F25:G25"/>
    <mergeCell ref="D26:E26"/>
    <mergeCell ref="F26:G26"/>
    <mergeCell ref="D27:E27"/>
    <mergeCell ref="F27:G27"/>
    <mergeCell ref="A20:B20"/>
    <mergeCell ref="D21:E21"/>
    <mergeCell ref="F21:G21"/>
    <mergeCell ref="D23:E23"/>
    <mergeCell ref="F23:G23"/>
    <mergeCell ref="D24:E24"/>
    <mergeCell ref="B3:G3"/>
    <mergeCell ref="A7:B7"/>
    <mergeCell ref="C7:G7"/>
    <mergeCell ref="A8:B8"/>
    <mergeCell ref="C8:G8"/>
    <mergeCell ref="A11:B11"/>
    <mergeCell ref="C11:G11"/>
    <mergeCell ref="A12:B12"/>
    <mergeCell ref="C12:G12"/>
    <mergeCell ref="A13:B13"/>
    <mergeCell ref="C13:G13"/>
    <mergeCell ref="D22:E22"/>
    <mergeCell ref="F22:G22"/>
    <mergeCell ref="F28:G28"/>
    <mergeCell ref="A14:B14"/>
    <mergeCell ref="C14:G14"/>
    <mergeCell ref="A15:B15"/>
    <mergeCell ref="C15:G15"/>
    <mergeCell ref="A16:B16"/>
    <mergeCell ref="C16:G16"/>
    <mergeCell ref="F24:G24"/>
    <mergeCell ref="A18:B18"/>
    <mergeCell ref="D18:E18"/>
    <mergeCell ref="F18:G18"/>
    <mergeCell ref="A19:B19"/>
    <mergeCell ref="D28:E28"/>
    <mergeCell ref="D30:E30"/>
    <mergeCell ref="D31:E31"/>
    <mergeCell ref="F29:G29"/>
    <mergeCell ref="F30:G30"/>
    <mergeCell ref="F31:G31"/>
    <mergeCell ref="D29:E29"/>
  </mergeCells>
  <phoneticPr fontId="13" type="noConversion"/>
  <pageMargins left="0.7" right="0.7" top="0.75" bottom="0.75" header="0.3" footer="0.3"/>
  <pageSetup paperSize="9" orientation="portrait" horizontalDpi="0" verticalDpi="0" r:id="rId1"/>
  <ignoredErrors>
    <ignoredError sqref="A8:B16 A32:B35 A23:B27 B2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Saturs</vt:lpstr>
      <vt:lpstr>1.</vt:lpstr>
      <vt:lpstr>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Panasjuka</dc:creator>
  <cp:lastModifiedBy>Renata Panasjuka</cp:lastModifiedBy>
  <cp:lastPrinted>2016-11-07T06:53:24Z</cp:lastPrinted>
  <dcterms:created xsi:type="dcterms:W3CDTF">2014-01-31T14:57:46Z</dcterms:created>
  <dcterms:modified xsi:type="dcterms:W3CDTF">2019-12-06T09:30:43Z</dcterms:modified>
</cp:coreProperties>
</file>