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fs-02\MTD_Noliktava\IEPIRKUMI\PlanotieIepirkumi\2019_gada_iepirkumi\Neirokirurgijas-iekartu-piederumi\"/>
    </mc:Choice>
  </mc:AlternateContent>
  <xr:revisionPtr revIDLastSave="0" documentId="13_ncr:1_{F4F26DAB-D4CE-468A-9606-3F6EB112DDC6}" xr6:coauthVersionLast="45" xr6:coauthVersionMax="45" xr10:uidLastSave="{00000000-0000-0000-0000-000000000000}"/>
  <bookViews>
    <workbookView xWindow="-28920" yWindow="-120" windowWidth="29040" windowHeight="15840" xr2:uid="{00000000-000D-0000-FFFF-FFFF00000000}"/>
  </bookViews>
  <sheets>
    <sheet name="Saturs" sheetId="3" r:id="rId1"/>
    <sheet name="1." sheetId="2" r:id="rId2"/>
    <sheet name="2." sheetId="4"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2" i="4" l="1"/>
  <c r="A30" i="4" l="1"/>
  <c r="A31" i="4"/>
  <c r="A29" i="4"/>
  <c r="A28" i="4"/>
  <c r="D13" i="3"/>
  <c r="A194" i="2"/>
  <c r="A195" i="2"/>
  <c r="A196" i="2"/>
  <c r="A197" i="2"/>
  <c r="A198" i="2"/>
  <c r="A199" i="2"/>
  <c r="A200" i="2"/>
  <c r="A201" i="2"/>
  <c r="A202" i="2"/>
  <c r="A203" i="2"/>
  <c r="A204" i="2"/>
  <c r="A205" i="2"/>
  <c r="A206" i="2"/>
  <c r="A207" i="2"/>
  <c r="A208" i="2"/>
  <c r="A209" i="2"/>
  <c r="A210" i="2"/>
  <c r="A211" i="2"/>
  <c r="A193" i="2"/>
  <c r="A192" i="2"/>
  <c r="A189" i="2"/>
  <c r="A190" i="2"/>
  <c r="A191" i="2"/>
  <c r="A188" i="2"/>
  <c r="A187" i="2"/>
  <c r="A167" i="2"/>
  <c r="A168" i="2"/>
  <c r="A169" i="2"/>
  <c r="A170" i="2"/>
  <c r="A171" i="2"/>
  <c r="A172" i="2"/>
  <c r="A173" i="2"/>
  <c r="A174" i="2"/>
  <c r="A175" i="2"/>
  <c r="A176" i="2"/>
  <c r="A177" i="2"/>
  <c r="A178" i="2"/>
  <c r="A179" i="2"/>
  <c r="A180" i="2"/>
  <c r="A181" i="2"/>
  <c r="A182" i="2"/>
  <c r="A183" i="2"/>
  <c r="A184" i="2"/>
  <c r="A166" i="2"/>
  <c r="G185" i="2" l="1"/>
  <c r="D250" i="2" s="1"/>
  <c r="C185" i="2"/>
  <c r="D14" i="3"/>
  <c r="D12" i="3"/>
  <c r="D11" i="3"/>
  <c r="D10" i="3"/>
  <c r="D9" i="3"/>
  <c r="D8" i="3"/>
  <c r="D7" i="3"/>
  <c r="G36" i="4"/>
  <c r="F36" i="4"/>
  <c r="A35" i="4"/>
  <c r="A34" i="4"/>
  <c r="A33" i="4"/>
  <c r="A27" i="4"/>
  <c r="A26" i="4"/>
  <c r="A25" i="4"/>
  <c r="A24" i="4"/>
  <c r="A23" i="4"/>
  <c r="A21" i="4"/>
  <c r="A158" i="2" l="1"/>
  <c r="A159" i="2"/>
  <c r="A160" i="2"/>
  <c r="A161" i="2"/>
  <c r="A157" i="2"/>
  <c r="A154" i="2"/>
  <c r="G155" i="2" l="1"/>
  <c r="D249" i="2" s="1"/>
  <c r="C155" i="2"/>
  <c r="A220" i="2"/>
  <c r="A221" i="2"/>
  <c r="A222" i="2"/>
  <c r="A223" i="2"/>
  <c r="A219" i="2"/>
  <c r="A216" i="2"/>
  <c r="A144" i="2"/>
  <c r="A145" i="2"/>
  <c r="A146" i="2"/>
  <c r="A147" i="2"/>
  <c r="A148" i="2"/>
  <c r="A149" i="2"/>
  <c r="A143" i="2"/>
  <c r="A140" i="2"/>
  <c r="A123" i="2"/>
  <c r="A124" i="2"/>
  <c r="A125" i="2"/>
  <c r="A126" i="2"/>
  <c r="A127" i="2"/>
  <c r="A128" i="2"/>
  <c r="A129" i="2"/>
  <c r="A130" i="2"/>
  <c r="A131" i="2"/>
  <c r="A132" i="2"/>
  <c r="A133" i="2"/>
  <c r="A134" i="2"/>
  <c r="A135" i="2"/>
  <c r="A122" i="2"/>
  <c r="A117" i="2"/>
  <c r="A118" i="2"/>
  <c r="A119" i="2"/>
  <c r="A120" i="2"/>
  <c r="A121" i="2"/>
  <c r="A116" i="2"/>
  <c r="A115" i="2"/>
  <c r="A100" i="2"/>
  <c r="A101" i="2"/>
  <c r="A102" i="2"/>
  <c r="A103" i="2"/>
  <c r="A104" i="2"/>
  <c r="A105" i="2"/>
  <c r="A106" i="2"/>
  <c r="A107" i="2"/>
  <c r="A108" i="2"/>
  <c r="A109" i="2"/>
  <c r="A110" i="2"/>
  <c r="A111" i="2"/>
  <c r="A112" i="2"/>
  <c r="A99" i="2" l="1"/>
  <c r="A85" i="2"/>
  <c r="A86" i="2"/>
  <c r="A87" i="2"/>
  <c r="A88" i="2"/>
  <c r="A89" i="2"/>
  <c r="A90" i="2"/>
  <c r="A91" i="2"/>
  <c r="A92" i="2"/>
  <c r="A93" i="2"/>
  <c r="A94" i="2"/>
  <c r="A84" i="2"/>
  <c r="A79" i="2"/>
  <c r="A80" i="2"/>
  <c r="A81" i="2"/>
  <c r="A82" i="2"/>
  <c r="A83" i="2"/>
  <c r="A78" i="2"/>
  <c r="A77" i="2"/>
  <c r="A65" i="2"/>
  <c r="A66" i="2"/>
  <c r="A67" i="2"/>
  <c r="A68" i="2"/>
  <c r="A69" i="2"/>
  <c r="A70" i="2"/>
  <c r="A71" i="2"/>
  <c r="A72" i="2"/>
  <c r="A73" i="2"/>
  <c r="A74" i="2"/>
  <c r="A64" i="2"/>
  <c r="A27" i="2"/>
  <c r="A28" i="2"/>
  <c r="A29" i="2"/>
  <c r="A30" i="2"/>
  <c r="A31" i="2"/>
  <c r="A32" i="2"/>
  <c r="A26" i="2"/>
  <c r="A23" i="2"/>
  <c r="A54" i="2"/>
  <c r="A55" i="2"/>
  <c r="A56" i="2"/>
  <c r="A57" i="2"/>
  <c r="A58" i="2"/>
  <c r="A59" i="2"/>
  <c r="A53" i="2"/>
  <c r="A52" i="2"/>
  <c r="A48" i="2"/>
  <c r="A49" i="2"/>
  <c r="A50" i="2"/>
  <c r="A51" i="2"/>
  <c r="A47" i="2"/>
  <c r="A46" i="2"/>
  <c r="A38" i="2"/>
  <c r="A39" i="2"/>
  <c r="A40" i="2"/>
  <c r="A41" i="2"/>
  <c r="A42" i="2"/>
  <c r="A43" i="2"/>
  <c r="A37" i="2"/>
  <c r="D242" i="2" l="1"/>
  <c r="G217" i="2"/>
  <c r="D251" i="2" s="1"/>
  <c r="C217" i="2"/>
  <c r="C141" i="2"/>
  <c r="G140" i="2"/>
  <c r="G141" i="2" s="1"/>
  <c r="D248" i="2" s="1"/>
  <c r="C113" i="2"/>
  <c r="C75" i="2"/>
  <c r="C44" i="2"/>
  <c r="G24" i="2"/>
  <c r="D244" i="2" s="1"/>
  <c r="C24" i="2"/>
  <c r="G113" i="2" l="1"/>
  <c r="D247" i="2" s="1"/>
  <c r="G75" i="2"/>
  <c r="G44" i="2"/>
  <c r="D245" i="2" l="1"/>
  <c r="D246" i="2"/>
  <c r="D252" i="2" l="1"/>
</calcChain>
</file>

<file path=xl/sharedStrings.xml><?xml version="1.0" encoding="utf-8"?>
<sst xmlns="http://schemas.openxmlformats.org/spreadsheetml/2006/main" count="571" uniqueCount="280">
  <si>
    <t>1.</t>
  </si>
  <si>
    <t>2.</t>
  </si>
  <si>
    <t>3.</t>
  </si>
  <si>
    <t>4.</t>
  </si>
  <si>
    <t>5.</t>
  </si>
  <si>
    <t>Darba gala diametrs: 2,3±0,1mm</t>
  </si>
  <si>
    <t>Darba gala garums: 15,9±0,2mm</t>
  </si>
  <si>
    <t>Kopējais vārpsta garums: 80±2mm</t>
  </si>
  <si>
    <t>Vārpsta garums: 15±0,5 cm</t>
  </si>
  <si>
    <t>Vārpsta diametrs: 2,4±0,02 mm</t>
  </si>
  <si>
    <t>Vārpsta garums: 10±0,5 cm</t>
  </si>
  <si>
    <t>Vārpsta garums: 14±0,5 cm</t>
  </si>
  <si>
    <t>Vārpsta diametrs: 3,2±0,02 mm</t>
  </si>
  <si>
    <t>Urbīši lietošanai ar Medtronic ražotiem mazajiem urbja uzgaļiem (AS10, AS10S, AA10, AA10S, AVS10, AVA10)</t>
  </si>
  <si>
    <t>Urbīši lietošanai ar Medtronic ražotiem mazajiem urbja uzgaļiem (AS15, AA15, AVS15, AVA15)</t>
  </si>
  <si>
    <t>Frēzes ieliktnīši lietošanai ar Medtronic ražotiem kraniatomiem ar uzgaļiem (AF02, AF02R)</t>
  </si>
  <si>
    <t>Urbīši lietošanai ar Medtronic ražotiem lielajiem urbja uzgaļiem (AS14, AS14S, AA14, AA14S, AVS14, AVA14)</t>
  </si>
  <si>
    <t>Urbīši lietošanai ar Medtronic ražotiem metāla griešanas uzgaļiem (ASMC)</t>
  </si>
  <si>
    <t xml:space="preserve">Pozicionēšanas lodītes </t>
  </si>
  <si>
    <t>Vienreizlietojamas</t>
  </si>
  <si>
    <t xml:space="preserve">Sterilā iepakojumā </t>
  </si>
  <si>
    <t>Iepakojumā ne mazāk kā 5 gab.</t>
  </si>
  <si>
    <t>Sterilie Passive Spheres (ref kods 9730951) vai analogs</t>
  </si>
  <si>
    <t>Vispārīgās prasības:</t>
  </si>
  <si>
    <t>Finanšu piedāvājumā pretendentam jāietver visi izdevumi un izmaksas, kas saistītas ar Preces piegādi, transportu, lietošanas un apstrādes apmācību;</t>
  </si>
  <si>
    <t xml:space="preserve">2) </t>
  </si>
  <si>
    <t>Piegāde 4 nedēļu laikā no pasūtījuma brīža;</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</si>
  <si>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</si>
  <si>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valsts valodā), norādot atsauci tehniskajā piedāvājumā uz konkrēto lapaspusi. Informatīvajos materiālos pretendents atzīmē uz kuru iepirkuma tehniskās specifikācijas pozīciju pievienotā informācija attiecināma;</t>
  </si>
  <si>
    <t>Skaitliskiem parametriem pielaide ± 10%, ja nav norādīts citādāk;</t>
  </si>
  <si>
    <t>6.</t>
  </si>
  <si>
    <t>Pielikums Nr._</t>
  </si>
  <si>
    <t>Iepirkuma identifikācijas Nr. PSKUS________</t>
  </si>
  <si>
    <t>Tehniskā specifikācija/Tehniskais-finanšu piedāvājums</t>
  </si>
  <si>
    <t>Atsauce uz informatīvo materiālu**</t>
  </si>
  <si>
    <t>Paredzēti lietošanai un pilnībā savietojami ar nodaļas ekspluatācijā esošo neironavigācijas sistēmas Medtronic Stealth Station S7 instrumentiem - pievienot  apliecinājumu</t>
  </si>
  <si>
    <t>Ar šķērseniski rievotu vītņveida virsmu</t>
  </si>
  <si>
    <t>Tapveida, ar noapaļotu galu</t>
  </si>
  <si>
    <t>Materiāls: karbīds</t>
  </si>
  <si>
    <t>Vārpsts ar robu urbīša nostiprināšanai, iestiprinot urbīti atskan klikšķis, kas liecina par instrumenta drošu fiksāciju</t>
  </si>
  <si>
    <t>Paredzēti lietošanai un pilnībā savietojami ar nodaļas ekspluatācijā esošo spēka instrumentu: Medtronic Midas Rex un metāla griešanas uzgaļiem (ref.ASMC) - pievienot apliecinājumu</t>
  </si>
  <si>
    <t>Paredzēti lietošanai un pilnībā savietojami ar nodaļas ekspluatācijā esošo spēka instrumentu: Medtronic Midas Rex un lielajiem urbja uzgaļiem (ref.AS14, AS14S, AA14, AA14S, AVS14, AVA14)) - pievienot apliecinājumu</t>
  </si>
  <si>
    <t>Paredzēti lietošanai un pilnībā savietojami ar nodaļas ekspluatācijā esošo spēka instrumentu: Medtronic Midas Rex un mazajiem urbja uzgaļiem (ref.AS10, AS10S, AA10, AA10S, AVS10, AVA10) - pievienot apliecinājumu</t>
  </si>
  <si>
    <t>Paredzēti lietošanai un pilnībā savietojami ar nodaļas ekspluatācijā esošo spēka instrumentu: Medtronic Midas Rex un mazajiem urbja uzgaļiem (ref.AS15, AA15, AVS15, AVA15) - pievienot apliecinājumu</t>
  </si>
  <si>
    <t>Paredzēti lietošanai un pilnībā savietojami ar nodaļas ekspluatācijā esošo spēka instrumentu: Medtronic Midas Rex un kraniatoma uzgaļiem (AF02, AF02R) - pievienot apliecinājumu</t>
  </si>
  <si>
    <t xml:space="preserve">Tehniskās prasības: </t>
  </si>
  <si>
    <t>Pretendenta piedāvātie parametri*</t>
  </si>
  <si>
    <t>Vienreiz lietojams</t>
  </si>
  <si>
    <t>Pozīcijas:</t>
  </si>
  <si>
    <t xml:space="preserve">Preces modelis, ref kods, ražotājs: </t>
  </si>
  <si>
    <t>Medicīnas ierīces klase (atsauce uz EK atbilstības deklarāciju)***</t>
  </si>
  <si>
    <t>Paredzamais daudzums (gab.)****:</t>
  </si>
  <si>
    <t>1 vienības cena bez PVN, EUR:</t>
  </si>
  <si>
    <t>EKK:</t>
  </si>
  <si>
    <t>1</t>
  </si>
  <si>
    <t>2</t>
  </si>
  <si>
    <t>4</t>
  </si>
  <si>
    <t>5</t>
  </si>
  <si>
    <t>6</t>
  </si>
  <si>
    <t>7</t>
  </si>
  <si>
    <t>8</t>
  </si>
  <si>
    <t>9</t>
  </si>
  <si>
    <t>11</t>
  </si>
  <si>
    <t>KOPĒJĀ CENA 1.1. pozīcijai bez PVN, EUR:</t>
  </si>
  <si>
    <t>KOPĒJĀ CENA 1.2. pozīcijai bez PVN, EUR:</t>
  </si>
  <si>
    <t>KOPĒJĀ CENA 1.3. pozīcijai bez PVN, EUR:</t>
  </si>
  <si>
    <t>KOPĒJĀ CENA 1.4. pozīcijai bez PVN, EUR:</t>
  </si>
  <si>
    <t>KOPĒJĀ CENA 1.5. pozīcijai bez PVN, EUR:</t>
  </si>
  <si>
    <t>KOPĒJĀ CENA 1.6. pozīcijai bez PVN, EUR:</t>
  </si>
  <si>
    <t>KOPĒJĀ CENA 1.7. pozīcijai bez PVN, EUR:</t>
  </si>
  <si>
    <t>KOPĒJĀ CENA 1.8. pozīcijai bez PVN, EUR:</t>
  </si>
  <si>
    <t>KOPĒJĀ CENA 1.9. pozīcijai bez PVN, EUR:</t>
  </si>
  <si>
    <t>KOPĒJĀ CENA 1.10. pozīcijai bez PVN, EUR:</t>
  </si>
  <si>
    <t>KOPĒJĀ CENA 1.11. pozīcijai bez PVN, EUR:</t>
  </si>
  <si>
    <t>KOPĒJĀ CENA 1.12. pozīcijai bez PVN, EUR:</t>
  </si>
  <si>
    <t>KOPĒJĀ CENA 1.13. pozīcijai bez PVN, EUR:</t>
  </si>
  <si>
    <t>KOPĒJĀ CENA 1.14. pozīcijai bez PVN, EUR:</t>
  </si>
  <si>
    <t>KOPĒJĀ CENA 1.15. pozīcijai bez PVN, EUR:</t>
  </si>
  <si>
    <t>KOPĒJĀ CENA 1.16. pozīcijai bez PVN, EUR:</t>
  </si>
  <si>
    <r>
      <t xml:space="preserve">KOPĒJĀ VĒRTĒJAMĀ CENA </t>
    </r>
    <r>
      <rPr>
        <b/>
        <sz val="11"/>
        <color theme="1"/>
        <rFont val="Times New Roman"/>
        <family val="1"/>
        <charset val="186"/>
      </rPr>
      <t>bez PVN, EUR par 1.daļu</t>
    </r>
  </si>
  <si>
    <t>Frēzes ieliktnītis Medtronic Midas Rex Legend F2-B1 (8B) (ref.F2/8TA23) vai analogs</t>
  </si>
  <si>
    <t>Frēzes ieliktnītis (ref.F2/8TA23)</t>
  </si>
  <si>
    <t>Konusveidīgs (tapered)</t>
  </si>
  <si>
    <t>Prasības urbjiem:</t>
  </si>
  <si>
    <t>Prasības, kas attiecās uz visiem urbja veidiem:</t>
  </si>
  <si>
    <t>Ar lodveida darba galvu, ar smalku dimanta pārklājumu, darba galvas diametrs: 4±0,1mm (Medtronic Midas Rex Legend ref.15BA40D vai analogs)</t>
  </si>
  <si>
    <t>Ar lodveida darba galvu, ar smalku dimanta pārklājumu, darba galvas diametrs: 5±0,1mm (Medtronic Midas Rex Legend ref.15BA50D vai analogs)</t>
  </si>
  <si>
    <t>Ar vītņveida virsmu, darba galvas diametrs: 4±0,1mm (Medtronic Midas Rex Legend ref.15BA40 vai analogs)</t>
  </si>
  <si>
    <t>Ar vītņveida virsmu, darba galvas diametrs: 5±0,1mm (Medtronic Midas Rex Legend ref.15BA50 vai analogs)</t>
  </si>
  <si>
    <t>Ar cilindrveida darba galvu, ar gareniski rievotu virsmu, darba galvas diametrs: 5±0,1mm, darba galvas garums: 7,9±0,2mm (Medtronic Midas Rex Legend ref.15CY50 vai analogs)</t>
  </si>
  <si>
    <t>Ar sērkociņveida (match head) darba galvu, ar gareniski rievotu virsmu, darba galvas diametrs: 2,2±0,1mm, darba galvas garums: 3,8±0,1mm (Medtronic Midas Rex Legend ref.15MH22 vai analogs)</t>
  </si>
  <si>
    <t>Ar savērptu (fluted) darba galvu, ar gareniski rievotu virsmu, darba galvas diametrs: 2,3±0,1mm, darba galvas garums: 15,9±0,1mm (Medtronic Midas Rex Legend ref.15TA23 vai analogs)</t>
  </si>
  <si>
    <t>3</t>
  </si>
  <si>
    <t>8.1</t>
  </si>
  <si>
    <t>8.2</t>
  </si>
  <si>
    <t>8.3</t>
  </si>
  <si>
    <t>8.4</t>
  </si>
  <si>
    <t>8.5</t>
  </si>
  <si>
    <t>10</t>
  </si>
  <si>
    <t>9.1</t>
  </si>
  <si>
    <t>9.2</t>
  </si>
  <si>
    <t>9.3</t>
  </si>
  <si>
    <t>9.4</t>
  </si>
  <si>
    <t>9.5</t>
  </si>
  <si>
    <t>9.6</t>
  </si>
  <si>
    <t>9.7</t>
  </si>
  <si>
    <t>Ar lodveida darba galvu, ar smalku dimanta pārklājumu, Darba galvas diametrs: 3±0,1mm (Medtronic Midas Rex Legend ref.10BA30D vai analogs)</t>
  </si>
  <si>
    <t>Ar lodveida darba galvu, ar smalku dimanta pārklājumu, Darba galvas diametrs: 4±0,1mm (Medtronic Midas Rex Legend ref.10BA40D vai analogs)</t>
  </si>
  <si>
    <t>Ar vītņveida rievotu virsmu, darba galvas diametrs: 3±0,1mm (Medtronic Midas Rex Legend ref.10BA30 vai analogs)</t>
  </si>
  <si>
    <t>Ar lodveida darba galvu, ar smalku dimanta pārklājumu, Darba galvas diametrs: 2±0,1mm (Medtronic Midas Rex Legend ref.10BA20D vai analogs)</t>
  </si>
  <si>
    <t>Ar vītņveida rievotu virsmu, darba galvas diametrs: 2±0,1mm (Medtronic Midas Rex Legend ref.10BA20 vai analogs)</t>
  </si>
  <si>
    <t>Ar vītņveida rievotu virsmu, darba galvas diametrs: 4±0,1mm (Medtronic Midas Rex Legend ref.10BA40 vai analogs)</t>
  </si>
  <si>
    <t>Ar vītņveida rievotu virsmu, darba galvas diametrs: 5±0,1mm (Medtronic Midas Rex Legend ref.10BA50 vai analogs)</t>
  </si>
  <si>
    <t>Ar sērkociņveida (match head) darba galvu, ar gareniski rievotu virsmu, darba galvas garums: 3,8±0,1mm, darba galvas diametrs: 3±0,1mm (Medtronic Midas Rex Legend ref.10MH30 vai analogs)</t>
  </si>
  <si>
    <t>Ar sērkociņveida (match head) darba galvu, ar gareniski rievotu virsmu, ar dimanta pārklājumu, darba galvas garums: 3,8±0,1mm, darba galvas diametrs: 2,2±0,1mm (Medtronic Midas Rex Legend ref.10MH22D vai analogs)</t>
  </si>
  <si>
    <t>Ar sērkociņveida (match head) darba galvu, ar gareniski rievotu virsmu, darba galvas garums: 3,8±0,1mm, darba galvas diametrs: 2,2±0,1mm (Medtronic Midas Rex Legend ref.10MH22 vai analogs)</t>
  </si>
  <si>
    <t>Ar zīļveida (acorn) darba galvu, ar gareniski rievotu virsmu, darba galvas diametrs 5±0,1mm, darba galvas garums: 7±0,2mm (Medtronic Midas Rex Legend ref.10AC50 vai analogs)</t>
  </si>
  <si>
    <t>12</t>
  </si>
  <si>
    <t>13</t>
  </si>
  <si>
    <t>12.1</t>
  </si>
  <si>
    <t>12.2</t>
  </si>
  <si>
    <t>12.3</t>
  </si>
  <si>
    <t>12.4</t>
  </si>
  <si>
    <t>12.5</t>
  </si>
  <si>
    <t>14</t>
  </si>
  <si>
    <t>13.1</t>
  </si>
  <si>
    <t>13.2</t>
  </si>
  <si>
    <t>13.3</t>
  </si>
  <si>
    <t>13.4</t>
  </si>
  <si>
    <t>13.5</t>
  </si>
  <si>
    <t>13.6</t>
  </si>
  <si>
    <t>13.7</t>
  </si>
  <si>
    <t>13.8</t>
  </si>
  <si>
    <t>13.9</t>
  </si>
  <si>
    <t>13.10</t>
  </si>
  <si>
    <t>13.11</t>
  </si>
  <si>
    <t>Ar lodveida darba galvu, ar smalku dimanta pārklājumu, darba galvas diametrs: 2±0,1mm (Medtronic Midas Rex Legend ref.14BA20D vai analogs)</t>
  </si>
  <si>
    <t>Ar lodveida darba galvu, ar smalku dimanta pārklājumu, darba galvas diametrs: 2,5±0,1mm (Medtronic Midas Rex Legend ref.14BA25D vai analogs)</t>
  </si>
  <si>
    <t>Ar lodveida darba galvu, ar smalku dimanta pārklājumu, darba galvas diametrs: 3±0,1mm (Medtronic Midas Rex Legend ref.14BA30D vai analogs)</t>
  </si>
  <si>
    <t>Ar lodveida darba galvu, ar smalku dimanta pārklājumu, darba galvas diametrs: 4±0,1mm (Medtronic Midas Rex Legend ref.14BA40D vai analogs)</t>
  </si>
  <si>
    <t>Ar lodveida darba galvu, ar smalku dimanta pārklājumu, darba galvas diametrs: 5±0,1mm (Medtronic Midas Rex Legend ref.14BA50D vai analogs)</t>
  </si>
  <si>
    <t>Ar vītņveida rievotu virsmu, darba galvas diametrs: 2±0,1mm (Medtronic Midas Rex Legend ref.14BA20 vai analogs)</t>
  </si>
  <si>
    <t>Ar vītņveida rievotu virsmu, darba galvas diametrs: 2,5±0,1mm (Medtronic Midas Rex Legend ref.14BA25 vai analogs)</t>
  </si>
  <si>
    <t>Ar vītņveida rievotu virsmu, darba galvas diametrs: 3±0,1mm (Medtronic Midas Rex Legend ref.14BA30 vai analogs)</t>
  </si>
  <si>
    <t>Ar vītņveida rievotu virsmu, darba galvas diametrs: 4±0,1mm (Medtronic Midas Rex Legend ref.14BA40 vai analogs)</t>
  </si>
  <si>
    <t>Ar vītņveida rievotu virsmu, darba galvas diametrs: 5±0,1mm (Medtronic Midas Rex Legend ref.14BA50 vai analogs)</t>
  </si>
  <si>
    <t>Ar vītņveida rievotu virsmu, darba galvas diametrs: 6±0,1mm (Medtronic Midas Rex Legend ref.14BA60 vai analogs)</t>
  </si>
  <si>
    <t>Ar cilindrveida darba galvu, ar gareniski rievotu virsmu, darba galvas garums: 7,9±0,2mm, darba galvas diametrs: 5±0,1mm (Medtronic Midas Rex Legend ref.14CY50 vai analogs)</t>
  </si>
  <si>
    <t>Ar sērkociņveida (match head) darba galvu, ar gareniski rievotu virsmu, darba galvas garums: 3,8±0,1mm, darba galvas diametrs: 3±0,1mm (Medtronic Midas Rex Legend ref.14MH30 vai analogs)</t>
  </si>
  <si>
    <t>Ar sērkociņveida (match head) darba galvu, ar gareniski rievotu virsmu, ar dimanta pārklājumu, darba galvas garums: 3,8±0,1mm, darba galvas diametrs: 3±0,1mm (Medtronic Midas Rex Legend ref.14MH30D vai analogs)</t>
  </si>
  <si>
    <t>15</t>
  </si>
  <si>
    <t>16</t>
  </si>
  <si>
    <t>15.1</t>
  </si>
  <si>
    <t>15.2</t>
  </si>
  <si>
    <t>15.3</t>
  </si>
  <si>
    <t>15.4</t>
  </si>
  <si>
    <t>15.5</t>
  </si>
  <si>
    <t>16.1</t>
  </si>
  <si>
    <t>16.2</t>
  </si>
  <si>
    <t>16.3</t>
  </si>
  <si>
    <t>16.4</t>
  </si>
  <si>
    <t>16.5</t>
  </si>
  <si>
    <t>16.6</t>
  </si>
  <si>
    <t>16.7</t>
  </si>
  <si>
    <t>16.8</t>
  </si>
  <si>
    <t>16.9</t>
  </si>
  <si>
    <t>16.10</t>
  </si>
  <si>
    <t>16.11</t>
  </si>
  <si>
    <t>16.12</t>
  </si>
  <si>
    <t>16.13</t>
  </si>
  <si>
    <t>16.14</t>
  </si>
  <si>
    <t>Vārpsta diametrs: 3±0,02mm, vītnes garums: 18,3±0,5mm, vārpsta garums: 10±0,5 cm (Medtronic Midas Rex Legend ref.MC30 vai analogs)</t>
  </si>
  <si>
    <t>Urbis ar vārpsta diametru: 3±0,02mm, vītnes garumu: 18,3±0,5mm, vārpsta garumu: 10±0,5 cm (Medtronic Midas Rex Legend ref.MC30 vai analogs)</t>
  </si>
  <si>
    <t>Pozicinēšanas lodītes Sterilie Passive Spheres (ref kods 9730951) vai analogs</t>
  </si>
  <si>
    <t>Mikromotors EHS Stylus Motor (ref kods EM200) vai analogs</t>
  </si>
  <si>
    <t>Paredzēts lietošanai un pilnībā savietojams ar nodaļas ekspluatācijā esošo spēka iekārtu IPC (EC300) Medtronic - pievienot apliecinājumu</t>
  </si>
  <si>
    <t>Motora maksimālais ātrums ne mazāk kā 75 000 rmp</t>
  </si>
  <si>
    <t>Motoram var pievienot gan taisnus, gas liektos uzgaļus</t>
  </si>
  <si>
    <t>Vienkāršs un drošs blokēšanas mehānisms nodrošina ātru un vieglu uzgaļu fiksāciju un maiņu</t>
  </si>
  <si>
    <t>Mikromotors IPC spēka iekārtai</t>
  </si>
  <si>
    <t>Iepirkuma “Neiroloģijas spēka instrumentu piegāde” nolikumam</t>
  </si>
  <si>
    <t>Vienreiz lietojamam un ierobežotu lietošanas reižu piedāvātajām precēm derīguma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24 mēneši;</t>
  </si>
  <si>
    <t>Visas piedāvātās Preces ir jaunas (ražotas ne agrāk kā 12 mēnešu laikā no pasūtījuma brīža), iepriekš nelietotas un nesatur iepriekš lietotas vai atjaunotas sastāvdaļas vai komponentes;</t>
  </si>
  <si>
    <t>Piedāvājumam jāpievieno Preces ražotāja izsniegta autorizācijas vēstule, kas apliecina, ka pretendents ir ekskluzīvais autorizētais pārstāvis, tiesīgs izplatīt un nodrošināt servisu, ja paredzēts, piedāvātai Precei Latvijas Republikā;</t>
  </si>
  <si>
    <t>***'Piedāvājumam jāpievieno piedāvātas Preces EK atbilstības deklarācijas kopija atbilstoši Eiropas Padomes direktīvas EKK 93/42 vai regulas 2017/745 prasībām un CE sertifikāta kopija (ja ražotājs noteicis ierīču klasi: I klases sterilas ierīces un I klases ierīces ar mērīšanas funkciju, IIa, IIb vai III klases ierīces);</t>
  </si>
  <si>
    <t>Paredzamajam daudzumam ir informatīva nozīme, kas parāda plānoto instrumentu un piederumu patēriņu 12 mēnešu laikā. Līgums tiks noslēgts par vienības cenu un kopējo līgumsummu.</t>
  </si>
  <si>
    <t>Iepirkuma identifikācijas Nr. PSKUS__</t>
  </si>
  <si>
    <t>Daļa</t>
  </si>
  <si>
    <t>Nosaukums</t>
  </si>
  <si>
    <t>.daļa</t>
  </si>
  <si>
    <t>1.1</t>
  </si>
  <si>
    <t>.pozīcija</t>
  </si>
  <si>
    <t>1.2</t>
  </si>
  <si>
    <t>1.3</t>
  </si>
  <si>
    <t>1.4</t>
  </si>
  <si>
    <t>1.5</t>
  </si>
  <si>
    <t>1.6</t>
  </si>
  <si>
    <t>1.7</t>
  </si>
  <si>
    <t>1.8</t>
  </si>
  <si>
    <t xml:space="preserve">Medtronic navigācijas sistēmas Stealth Station S7 un spēka iekārtu IPC piederumi un instrumenti </t>
  </si>
  <si>
    <t xml:space="preserve">1.daļa Medtronic navigācijas sistēmas Stealth Station S7 un spēka iekārtu IPC piederumi un instrumenti </t>
  </si>
  <si>
    <t>Pielikums nr. ___</t>
  </si>
  <si>
    <t xml:space="preserve">Tehniskā specifikācija/Tehniskais un finanšu piedāvājums </t>
  </si>
  <si>
    <t>Nr.p.k.</t>
  </si>
  <si>
    <t>Preces nosaukums, veicamās funkcijas, tehniskās prasības</t>
  </si>
  <si>
    <t>Daudzreiz lietojami perforatori</t>
  </si>
  <si>
    <t>Daudzreiz lietojams</t>
  </si>
  <si>
    <t>Greizošās malas veido nelielu, nesavienotu kaulu spilventiņu (bone pad)</t>
  </si>
  <si>
    <t xml:space="preserve">Perforators komplektā ar sterilizācijas un uzglabāšanas kastīti </t>
  </si>
  <si>
    <t>Perforatora griezošās daļas forma pret izslīdēšanu</t>
  </si>
  <si>
    <t>Tūlītējas apstāšanās funkcija pēc atveres izveides</t>
  </si>
  <si>
    <t>Paredzēti lietošanai un pilnībā savietojami ar ekspluatācijā esošiem spēka instrumentiem: Stryker, Medtronic Midas Rex Legens, Primado</t>
  </si>
  <si>
    <t>Acra-Cut (ref kods 200-141) vai analogs. Paredzēts pielietošanai galvaskausa daļā, kas ir vismaz 3 mm bieza un nelīdzena (DGR-I). Izmērs 14/11 mm ± 1 mm</t>
  </si>
  <si>
    <t>Acra-Cut (ref kods 200-151) vai analogs. Paredzēts pielietošanai galvaskausa daļā, kas ir plāna (1 mm) un nelīdzena (DGR-II). Izmērs 14/11 mm ± 1 mm</t>
  </si>
  <si>
    <t>Acra-Cut (ref kods 200-171) vai analogs. Paredzēts pielietošanai galvaskausa daļā, kas ir vismaz 3 mm bieza un ļoti nelīdzena (DGR-O). Izmērs 14/11 mm ± 1 mm</t>
  </si>
  <si>
    <t>Acra-Cut perforatori</t>
  </si>
  <si>
    <t>Uzgalis frēzēm, F2 2,4 mm (AF02 vai analogs)</t>
  </si>
  <si>
    <t>Uzgalis frēzēm, rotējošs, F2 2,4 mm (AF02R vai analogs)</t>
  </si>
  <si>
    <t>Uzgalis taisns urbjiem 2.4 mm, garums 15 cm (AS15 vai analogs)</t>
  </si>
  <si>
    <t>Uzgalis leņķa urbjiem 2.4 mm, garums 15 cm (AA15 vai analogs)</t>
  </si>
  <si>
    <t>Uzgalis taisns urbjiem 2.4 mm, garums 15 cm, ar 10 mm pielāgošanas iespēju (AVS15 vai analogs)</t>
  </si>
  <si>
    <t>Uzgalis taisns urbjiem 2.4 mm, garums 10 cm (AS10 vai analogs)</t>
  </si>
  <si>
    <t>Uzgalis taisns urbjiem 2.4 mm, garums 9.5 cm (AS10S vai analogs)</t>
  </si>
  <si>
    <t>Uzgalis leņķa urbjiem 2.4 mm, garums 10 cm (AA10 vai analogs)</t>
  </si>
  <si>
    <t>Uzgalis leņķa urbjiem 2.4 mm, garums 9.5 cm (AA10S vai analogs)</t>
  </si>
  <si>
    <t>Uzgalis taisns urbjiem 2.4 mm, garums 10 cm, ar 10 mm pielāgošanas iespēju (AVS10 vai analogs)</t>
  </si>
  <si>
    <t>Uzgalis taisns urbjiem 3.2 mm, garums 14 cm (AS14 vai analogs)</t>
  </si>
  <si>
    <t>Uzgalis taisns urbjiem 3.2 mm, garums 13.5 cm (AS14S vai analogs)</t>
  </si>
  <si>
    <t>Uzgalis leņķa urbjiem 3.2 mm, garums 14 cm (AA14 vai analogs)</t>
  </si>
  <si>
    <t>Uzgalis leņķa urbjiem 3.2 mm, garums 13.5 cm (AA14S vai analogs)</t>
  </si>
  <si>
    <t>Uzgalis leņķa urbjiem 2.4 mm, garums 10 cm, ar 10 mm pielāgošanas iespēju (AVA10 vai analogs)</t>
  </si>
  <si>
    <t>Uzgalis taisns urbjiem 3.2 mm, garums 14 cm, ar 12 mm pielāgošanas iespēju (AVS14 vai analogs)</t>
  </si>
  <si>
    <t>Uzgalis leņķa urbjiem 3.2 mm, garums 14 cm, ar 12 mm pielāgošanas iespēju (AVA14 vai analogs)</t>
  </si>
  <si>
    <t>Uzgalis griešanai (ASMC vai analogs)</t>
  </si>
  <si>
    <t>8.</t>
  </si>
  <si>
    <t>17</t>
  </si>
  <si>
    <t>18</t>
  </si>
  <si>
    <t>19</t>
  </si>
  <si>
    <t>Uzgalis leņķa urbjiem 2.4 mm, garums 15 cm, ar 10 mm pielāgošanas iespēju (AVA15 vai analogs)</t>
  </si>
  <si>
    <t>Prasības uzgaļiem:</t>
  </si>
  <si>
    <t>Prasības, kas attiecās uz visiem uzgaļu veidiem:</t>
  </si>
  <si>
    <t>20</t>
  </si>
  <si>
    <t>21</t>
  </si>
  <si>
    <t>20.1</t>
  </si>
  <si>
    <t>Paredzēts augsta līmeņa dezinfekcijai, mazgāšanai un sterilizācijai</t>
  </si>
  <si>
    <t>Paredzēti lietošanai ar mikromotoru EHS Stylus Motor (ref kods EM200)</t>
  </si>
  <si>
    <t>Savietojami ar konsoli IPC, Medtronic</t>
  </si>
  <si>
    <t>20.2</t>
  </si>
  <si>
    <t>20.3</t>
  </si>
  <si>
    <t>20.4</t>
  </si>
  <si>
    <t>21.1</t>
  </si>
  <si>
    <t>21.2</t>
  </si>
  <si>
    <t>21.3</t>
  </si>
  <si>
    <t>21.4</t>
  </si>
  <si>
    <t>21.5</t>
  </si>
  <si>
    <t>21.6</t>
  </si>
  <si>
    <t>21.7</t>
  </si>
  <si>
    <t>21.8</t>
  </si>
  <si>
    <t>21.9</t>
  </si>
  <si>
    <t>21.10</t>
  </si>
  <si>
    <t>21.11</t>
  </si>
  <si>
    <t>21.12</t>
  </si>
  <si>
    <t>21.13</t>
  </si>
  <si>
    <t>21.14</t>
  </si>
  <si>
    <t>21.15</t>
  </si>
  <si>
    <t>21.16</t>
  </si>
  <si>
    <t>21.17</t>
  </si>
  <si>
    <t>21.18</t>
  </si>
  <si>
    <t>21.19</t>
  </si>
  <si>
    <t>Urbju un frēžu uzgaļi</t>
  </si>
  <si>
    <t>2.daļa Acra-Cut perforatori</t>
  </si>
  <si>
    <t>Prasības perforatoriem:</t>
  </si>
  <si>
    <t>7.1</t>
  </si>
  <si>
    <t>7.2</t>
  </si>
  <si>
    <t>7.3</t>
  </si>
  <si>
    <t>Perforators Acra-Cut (ref kods 200-141) vai analogs, izmērs 14/11 mm ± 1 mm</t>
  </si>
  <si>
    <t>Perforators Acra-Cut (ref kods 200-151) vai analogs, izmērs 14/11 mm ± 1 mm</t>
  </si>
  <si>
    <t>Perforators Acra-Cut (ref kods 200-171) vai analogs, izmērs 14/11 mm ± 1 mm</t>
  </si>
  <si>
    <t>Neiroloģijas spēka instrumentu piegāde</t>
  </si>
  <si>
    <t>Prasības, kas attiecas uz visiem perforatoru veidiem: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</si>
</sst>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30" x14ac:knownFonts="1">
    <font>
      <sz val="11"/>
      <color theme="1"/>
      <name val="Calibri"/>
      <family val="2"/>
      <charset val="186"/>
      <scheme val="minor"/>
    </font>
    <font>
      <b/>
      <sz val="12"/>
      <color theme="1"/>
      <name val="Times New Roman"/>
      <family val="1"/>
      <charset val="186"/>
    </font>
    <font>
      <b/>
      <sz val="12"/>
      <name val="Times New Roman"/>
      <family val="1"/>
      <charset val="186"/>
    </font>
    <font>
      <sz val="11"/>
      <color theme="1"/>
      <name val="Times New Roman"/>
      <family val="1"/>
      <charset val="186"/>
    </font>
    <font>
      <sz val="10"/>
      <name val="Times New Roman"/>
      <family val="1"/>
      <charset val="186"/>
    </font>
    <font>
      <b/>
      <sz val="10"/>
      <name val="Times New Roman"/>
      <family val="1"/>
      <charset val="186"/>
    </font>
    <font>
      <b/>
      <i/>
      <sz val="12"/>
      <name val="Times New Roman"/>
      <family val="1"/>
      <charset val="186"/>
    </font>
    <font>
      <b/>
      <sz val="11"/>
      <color theme="1"/>
      <name val="Times New Roman"/>
      <family val="1"/>
      <charset val="186"/>
    </font>
    <font>
      <sz val="10"/>
      <color theme="1"/>
      <name val="Times New Roman"/>
      <family val="1"/>
      <charset val="186"/>
    </font>
    <font>
      <b/>
      <i/>
      <sz val="10"/>
      <name val="Times New Roman"/>
      <family val="1"/>
      <charset val="186"/>
    </font>
    <font>
      <b/>
      <i/>
      <sz val="10"/>
      <color theme="1"/>
      <name val="Times New Roman"/>
      <family val="1"/>
      <charset val="186"/>
    </font>
    <font>
      <sz val="11"/>
      <color theme="1"/>
      <name val="Calibri"/>
      <family val="2"/>
      <charset val="186"/>
      <scheme val="minor"/>
    </font>
    <font>
      <sz val="11"/>
      <color theme="1"/>
      <name val="Calibri"/>
      <family val="2"/>
      <scheme val="minor"/>
    </font>
    <font>
      <sz val="8"/>
      <name val="Calibri"/>
      <family val="2"/>
      <charset val="186"/>
      <scheme val="minor"/>
    </font>
    <font>
      <b/>
      <sz val="12"/>
      <name val="Times New Roman"/>
      <family val="1"/>
    </font>
    <font>
      <b/>
      <i/>
      <sz val="10"/>
      <name val="Times New Roman"/>
      <family val="1"/>
    </font>
    <font>
      <sz val="10"/>
      <name val="Times New Roman"/>
      <family val="1"/>
    </font>
    <font>
      <sz val="10"/>
      <name val="Arial"/>
      <family val="2"/>
      <charset val="186"/>
    </font>
    <font>
      <b/>
      <sz val="10"/>
      <name val="Times New Roman"/>
      <family val="1"/>
    </font>
    <font>
      <sz val="10"/>
      <color theme="1"/>
      <name val="Calibri"/>
      <family val="2"/>
      <scheme val="minor"/>
    </font>
    <font>
      <i/>
      <sz val="10"/>
      <color theme="1"/>
      <name val="Times New Roman"/>
      <family val="1"/>
      <charset val="186"/>
    </font>
    <font>
      <sz val="10"/>
      <color theme="1"/>
      <name val="Times New Roman"/>
      <family val="1"/>
    </font>
    <font>
      <i/>
      <sz val="11"/>
      <color theme="1"/>
      <name val="Times New Roman"/>
      <family val="1"/>
      <charset val="186"/>
    </font>
    <font>
      <b/>
      <sz val="10"/>
      <color theme="1"/>
      <name val="Times New Roman"/>
      <family val="1"/>
      <charset val="186"/>
    </font>
    <font>
      <b/>
      <sz val="14"/>
      <color theme="1"/>
      <name val="Calibri"/>
      <family val="2"/>
      <charset val="186"/>
      <scheme val="minor"/>
    </font>
    <font>
      <i/>
      <sz val="10"/>
      <name val="Times New Roman"/>
      <family val="1"/>
      <charset val="186"/>
    </font>
    <font>
      <i/>
      <sz val="12"/>
      <color theme="1"/>
      <name val="Times New Roman"/>
      <family val="1"/>
      <charset val="186"/>
    </font>
    <font>
      <b/>
      <i/>
      <sz val="12"/>
      <color theme="1"/>
      <name val="Times New Roman"/>
      <family val="1"/>
      <charset val="186"/>
    </font>
    <font>
      <sz val="11.5"/>
      <color theme="1"/>
      <name val="Times New Roman"/>
      <family val="1"/>
      <charset val="186"/>
    </font>
    <font>
      <u/>
      <sz val="11"/>
      <color theme="10"/>
      <name val="Calibri"/>
      <family val="2"/>
      <charset val="186"/>
      <scheme val="minor"/>
    </font>
  </fonts>
  <fills count="7">
    <fill>
      <patternFill patternType="none"/>
    </fill>
    <fill>
      <patternFill patternType="gray125"/>
    </fill>
    <fill>
      <patternFill patternType="solid">
        <fgColor rgb="FFF4B08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indexed="9"/>
        <bgColor auto="1"/>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164" fontId="8" fillId="0" borderId="0">
      <alignment vertical="center" wrapText="1"/>
    </xf>
    <xf numFmtId="44" fontId="11" fillId="0" borderId="0" applyFont="0" applyFill="0" applyBorder="0" applyAlignment="0" applyProtection="0"/>
    <xf numFmtId="0" fontId="12" fillId="0" borderId="0"/>
    <xf numFmtId="0" fontId="17" fillId="0" borderId="0"/>
    <xf numFmtId="0" fontId="17" fillId="0" borderId="0"/>
    <xf numFmtId="0" fontId="29" fillId="0" borderId="0" applyNumberFormat="0" applyFill="0" applyBorder="0" applyAlignment="0" applyProtection="0"/>
  </cellStyleXfs>
  <cellXfs count="168">
    <xf numFmtId="0" fontId="0" fillId="0" borderId="0" xfId="0"/>
    <xf numFmtId="0" fontId="3" fillId="0" borderId="0" xfId="0" applyNumberFormat="1" applyFont="1" applyAlignment="1">
      <alignment vertical="center"/>
    </xf>
    <xf numFmtId="0" fontId="3" fillId="0" borderId="0" xfId="0" applyNumberFormat="1" applyFont="1" applyAlignment="1">
      <alignment horizontal="center" vertical="center"/>
    </xf>
    <xf numFmtId="14" fontId="3" fillId="0" borderId="0" xfId="0" applyNumberFormat="1" applyFont="1" applyBorder="1" applyAlignment="1"/>
    <xf numFmtId="14" fontId="3" fillId="0" borderId="0" xfId="0" applyNumberFormat="1" applyFont="1" applyBorder="1" applyAlignment="1">
      <alignment horizontal="right"/>
    </xf>
    <xf numFmtId="0" fontId="12" fillId="0" borderId="0" xfId="3"/>
    <xf numFmtId="0" fontId="5" fillId="0" borderId="0" xfId="3" applyFont="1" applyFill="1" applyAlignment="1">
      <alignment horizontal="right" vertical="center"/>
    </xf>
    <xf numFmtId="0" fontId="8" fillId="0" borderId="0" xfId="3" applyFont="1" applyFill="1" applyAlignment="1">
      <alignment horizontal="right"/>
    </xf>
    <xf numFmtId="0" fontId="5" fillId="0" borderId="0" xfId="1" applyNumberFormat="1" applyFont="1" applyFill="1" applyBorder="1" applyAlignment="1">
      <alignment horizontal="left" vertical="center" wrapText="1"/>
    </xf>
    <xf numFmtId="0" fontId="2" fillId="3" borderId="2" xfId="1" applyNumberFormat="1" applyFont="1" applyFill="1" applyBorder="1" applyAlignment="1">
      <alignment horizontal="right" vertical="center" wrapText="1"/>
    </xf>
    <xf numFmtId="0" fontId="2" fillId="3" borderId="6" xfId="1" applyNumberFormat="1" applyFont="1" applyFill="1" applyBorder="1" applyAlignment="1">
      <alignment horizontal="left" vertical="center" wrapText="1"/>
    </xf>
    <xf numFmtId="0" fontId="14" fillId="3" borderId="2" xfId="1" applyNumberFormat="1" applyFont="1" applyFill="1" applyBorder="1" applyAlignment="1">
      <alignment horizontal="left" vertical="top" wrapText="1"/>
    </xf>
    <xf numFmtId="0" fontId="8" fillId="4" borderId="2" xfId="3" applyFont="1" applyFill="1" applyBorder="1" applyAlignment="1">
      <alignment horizontal="right" vertical="center" wrapText="1"/>
    </xf>
    <xf numFmtId="0" fontId="15" fillId="4" borderId="3" xfId="1" applyNumberFormat="1" applyFont="1" applyFill="1" applyBorder="1" applyAlignment="1">
      <alignment horizontal="right" vertical="center" wrapText="1"/>
    </xf>
    <xf numFmtId="0" fontId="15" fillId="4" borderId="2" xfId="1" quotePrefix="1" applyNumberFormat="1" applyFont="1" applyFill="1" applyBorder="1" applyAlignment="1">
      <alignment horizontal="left" vertical="center" wrapText="1"/>
    </xf>
    <xf numFmtId="16" fontId="8" fillId="0" borderId="2" xfId="3" applyNumberFormat="1" applyFont="1" applyBorder="1" applyAlignment="1">
      <alignment horizontal="right" vertical="center" wrapText="1"/>
    </xf>
    <xf numFmtId="2" fontId="4" fillId="0" borderId="6" xfId="1" quotePrefix="1" applyNumberFormat="1" applyFont="1" applyBorder="1" applyAlignment="1" applyProtection="1">
      <alignment horizontal="left" vertical="center" wrapText="1"/>
      <protection locked="0"/>
    </xf>
    <xf numFmtId="0" fontId="9" fillId="4" borderId="2" xfId="1" applyNumberFormat="1" applyFont="1" applyFill="1" applyBorder="1" applyAlignment="1">
      <alignment horizontal="left" vertical="center" wrapText="1"/>
    </xf>
    <xf numFmtId="0" fontId="9" fillId="4" borderId="6" xfId="1" applyNumberFormat="1" applyFont="1" applyFill="1" applyBorder="1" applyAlignment="1">
      <alignment horizontal="left" vertical="center" wrapText="1"/>
    </xf>
    <xf numFmtId="0" fontId="9" fillId="4" borderId="1" xfId="1" quotePrefix="1" applyNumberFormat="1" applyFont="1" applyFill="1" applyBorder="1">
      <alignment vertical="center" wrapText="1"/>
    </xf>
    <xf numFmtId="0" fontId="9" fillId="4" borderId="2" xfId="1" quotePrefix="1" applyNumberFormat="1" applyFont="1" applyFill="1" applyBorder="1">
      <alignment vertical="center" wrapText="1"/>
    </xf>
    <xf numFmtId="0" fontId="9" fillId="4" borderId="1" xfId="1" quotePrefix="1" applyNumberFormat="1" applyFont="1" applyFill="1" applyBorder="1" applyAlignment="1">
      <alignment horizontal="center" vertical="center" wrapText="1"/>
    </xf>
    <xf numFmtId="0" fontId="16" fillId="0" borderId="6" xfId="4" applyFont="1" applyBorder="1" applyAlignment="1">
      <alignment horizontal="left" vertical="top" wrapText="1"/>
    </xf>
    <xf numFmtId="0" fontId="8" fillId="0" borderId="1" xfId="1" applyNumberFormat="1" applyBorder="1" applyAlignment="1">
      <alignment horizontal="center" vertical="center" wrapText="1"/>
    </xf>
    <xf numFmtId="44" fontId="8" fillId="0" borderId="1" xfId="2" applyFont="1" applyBorder="1" applyAlignment="1">
      <alignment vertical="center"/>
    </xf>
    <xf numFmtId="165" fontId="5" fillId="4" borderId="1" xfId="3" applyNumberFormat="1" applyFont="1" applyFill="1" applyBorder="1" applyAlignment="1">
      <alignment vertical="center" wrapText="1"/>
    </xf>
    <xf numFmtId="0" fontId="12" fillId="0" borderId="4" xfId="3" applyBorder="1" applyAlignment="1">
      <alignment wrapText="1"/>
    </xf>
    <xf numFmtId="0" fontId="12" fillId="0" borderId="5" xfId="3" applyBorder="1" applyAlignment="1">
      <alignment horizontal="left" vertical="center" wrapText="1"/>
    </xf>
    <xf numFmtId="0" fontId="5" fillId="0" borderId="4" xfId="3" quotePrefix="1" applyFont="1" applyBorder="1" applyAlignment="1">
      <alignment horizontal="right" vertical="top" wrapText="1"/>
    </xf>
    <xf numFmtId="44" fontId="8" fillId="0" borderId="1" xfId="3" applyNumberFormat="1" applyFont="1" applyBorder="1" applyAlignment="1">
      <alignment vertical="center"/>
    </xf>
    <xf numFmtId="0" fontId="8" fillId="0" borderId="1" xfId="3" applyFont="1" applyBorder="1" applyAlignment="1">
      <alignment horizontal="right" vertical="center" wrapText="1"/>
    </xf>
    <xf numFmtId="165" fontId="0" fillId="0" borderId="0" xfId="0" applyNumberFormat="1"/>
    <xf numFmtId="0" fontId="6" fillId="0" borderId="0" xfId="0" quotePrefix="1" applyNumberFormat="1" applyFont="1" applyFill="1" applyBorder="1" applyAlignment="1">
      <alignment horizontal="center" vertical="center" wrapText="1"/>
    </xf>
    <xf numFmtId="0" fontId="5" fillId="0" borderId="0" xfId="1" applyNumberFormat="1" applyFont="1" applyFill="1" applyBorder="1" applyAlignment="1">
      <alignment horizontal="left" vertical="center" wrapText="1"/>
    </xf>
    <xf numFmtId="0" fontId="8" fillId="0" borderId="1" xfId="0" applyFont="1" applyBorder="1" applyAlignment="1">
      <alignment wrapText="1"/>
    </xf>
    <xf numFmtId="0" fontId="16" fillId="0" borderId="6" xfId="4" applyFont="1" applyBorder="1" applyAlignment="1">
      <alignment horizontal="left" vertical="top"/>
    </xf>
    <xf numFmtId="0" fontId="8" fillId="0" borderId="1" xfId="1"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19" fillId="0" borderId="4" xfId="3" applyFont="1" applyBorder="1" applyAlignment="1">
      <alignment wrapText="1"/>
    </xf>
    <xf numFmtId="0" fontId="19" fillId="0" borderId="5" xfId="3" applyFont="1" applyBorder="1" applyAlignment="1">
      <alignment horizontal="left" vertical="center" wrapText="1"/>
    </xf>
    <xf numFmtId="0" fontId="14" fillId="3" borderId="2" xfId="1" applyNumberFormat="1" applyFont="1" applyFill="1" applyBorder="1" applyAlignment="1">
      <alignment horizontal="right" vertical="center"/>
    </xf>
    <xf numFmtId="0" fontId="14" fillId="3" borderId="6" xfId="1" applyNumberFormat="1" applyFont="1" applyFill="1" applyBorder="1" applyAlignment="1">
      <alignment horizontal="left" vertical="center"/>
    </xf>
    <xf numFmtId="0" fontId="8" fillId="0" borderId="2" xfId="0" applyFont="1" applyBorder="1" applyAlignment="1">
      <alignment horizontal="center" vertical="center" wrapText="1"/>
    </xf>
    <xf numFmtId="0" fontId="8" fillId="0" borderId="2"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0" xfId="0" applyFont="1"/>
    <xf numFmtId="0" fontId="9" fillId="4" borderId="3" xfId="1" applyNumberFormat="1" applyFont="1" applyFill="1" applyBorder="1" applyAlignment="1">
      <alignment horizontal="right" vertical="center" wrapText="1"/>
    </xf>
    <xf numFmtId="0" fontId="9" fillId="4" borderId="2" xfId="1" quotePrefix="1" applyNumberFormat="1" applyFont="1" applyFill="1" applyBorder="1" applyAlignment="1">
      <alignment horizontal="left" vertical="center" wrapText="1"/>
    </xf>
    <xf numFmtId="0" fontId="8" fillId="0" borderId="4" xfId="3" applyFont="1" applyBorder="1" applyAlignment="1">
      <alignment wrapText="1"/>
    </xf>
    <xf numFmtId="0" fontId="8" fillId="0" borderId="5" xfId="3" applyFont="1" applyBorder="1" applyAlignment="1">
      <alignment horizontal="left" vertical="center" wrapText="1"/>
    </xf>
    <xf numFmtId="0" fontId="4" fillId="0" borderId="6" xfId="4" applyFont="1" applyBorder="1" applyAlignment="1">
      <alignment horizontal="left" vertical="top" wrapText="1"/>
    </xf>
    <xf numFmtId="0" fontId="15" fillId="4" borderId="2" xfId="1" applyNumberFormat="1" applyFont="1" applyFill="1" applyBorder="1" applyAlignment="1">
      <alignment horizontal="left" vertical="center" wrapText="1"/>
    </xf>
    <xf numFmtId="0" fontId="15" fillId="4" borderId="6" xfId="1" applyNumberFormat="1" applyFont="1" applyFill="1" applyBorder="1" applyAlignment="1">
      <alignment horizontal="left" vertical="center" wrapText="1"/>
    </xf>
    <xf numFmtId="0" fontId="15" fillId="4" borderId="1" xfId="1" quotePrefix="1" applyNumberFormat="1" applyFont="1" applyFill="1" applyBorder="1">
      <alignment vertical="center" wrapText="1"/>
    </xf>
    <xf numFmtId="0" fontId="15" fillId="4" borderId="2" xfId="1" quotePrefix="1" applyNumberFormat="1" applyFont="1" applyFill="1" applyBorder="1">
      <alignment vertical="center" wrapText="1"/>
    </xf>
    <xf numFmtId="0" fontId="15" fillId="4" borderId="1" xfId="1" quotePrefix="1" applyNumberFormat="1" applyFont="1" applyFill="1" applyBorder="1" applyAlignment="1">
      <alignment horizontal="center" vertical="center" wrapText="1"/>
    </xf>
    <xf numFmtId="16" fontId="21" fillId="0" borderId="2" xfId="3" applyNumberFormat="1" applyFont="1" applyBorder="1" applyAlignment="1">
      <alignment horizontal="right" vertical="center" wrapText="1"/>
    </xf>
    <xf numFmtId="2" fontId="16" fillId="0" borderId="6" xfId="1" quotePrefix="1" applyNumberFormat="1" applyFont="1" applyBorder="1" applyAlignment="1" applyProtection="1">
      <alignment horizontal="left" vertical="center" wrapText="1"/>
      <protection locked="0"/>
    </xf>
    <xf numFmtId="0" fontId="21" fillId="0" borderId="1" xfId="1" applyNumberFormat="1" applyFont="1" applyBorder="1" applyAlignment="1">
      <alignment horizontal="center" vertical="center" wrapText="1"/>
    </xf>
    <xf numFmtId="44" fontId="21" fillId="0" borderId="1" xfId="2" applyFont="1" applyBorder="1" applyAlignment="1">
      <alignment vertical="center"/>
    </xf>
    <xf numFmtId="165" fontId="18" fillId="4" borderId="1" xfId="3" applyNumberFormat="1" applyFont="1" applyFill="1" applyBorder="1" applyAlignment="1">
      <alignment vertical="center" wrapText="1"/>
    </xf>
    <xf numFmtId="0" fontId="21" fillId="4" borderId="2" xfId="3" applyFont="1" applyFill="1" applyBorder="1" applyAlignment="1">
      <alignment horizontal="right" vertical="center" wrapText="1"/>
    </xf>
    <xf numFmtId="0" fontId="21" fillId="0" borderId="2" xfId="0" applyNumberFormat="1" applyFont="1" applyBorder="1" applyAlignment="1">
      <alignment horizontal="left" vertical="center" wrapText="1"/>
    </xf>
    <xf numFmtId="0" fontId="6" fillId="0" borderId="0" xfId="0" quotePrefix="1" applyNumberFormat="1" applyFont="1" applyFill="1" applyBorder="1" applyAlignment="1">
      <alignment vertical="center" wrapText="1"/>
    </xf>
    <xf numFmtId="0" fontId="1" fillId="0" borderId="0" xfId="0" applyNumberFormat="1" applyFont="1" applyAlignment="1">
      <alignment vertical="center" wrapText="1"/>
    </xf>
    <xf numFmtId="0" fontId="0" fillId="0" borderId="0" xfId="0" applyAlignment="1">
      <alignment horizontal="center"/>
    </xf>
    <xf numFmtId="0" fontId="5" fillId="0" borderId="0" xfId="1" applyNumberFormat="1" applyFont="1" applyFill="1" applyBorder="1" applyAlignment="1">
      <alignment vertical="center" wrapText="1"/>
    </xf>
    <xf numFmtId="0" fontId="5" fillId="0" borderId="0" xfId="1" applyNumberFormat="1" applyFont="1" applyFill="1" applyBorder="1" applyAlignment="1">
      <alignment vertical="center"/>
    </xf>
    <xf numFmtId="0" fontId="3" fillId="0" borderId="1" xfId="0" applyFont="1" applyBorder="1" applyAlignment="1">
      <alignment wrapText="1"/>
    </xf>
    <xf numFmtId="0" fontId="5" fillId="0" borderId="0" xfId="3" applyFont="1" applyAlignment="1">
      <alignment horizontal="right" vertical="center"/>
    </xf>
    <xf numFmtId="0" fontId="8" fillId="0" borderId="0" xfId="3" applyFont="1" applyAlignment="1">
      <alignment horizontal="right"/>
    </xf>
    <xf numFmtId="0" fontId="24" fillId="0" borderId="0" xfId="0" applyFont="1"/>
    <xf numFmtId="0" fontId="22"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wrapText="1"/>
    </xf>
    <xf numFmtId="0" fontId="3" fillId="0" borderId="6" xfId="0" applyFont="1" applyBorder="1" applyAlignment="1">
      <alignment wrapText="1"/>
    </xf>
    <xf numFmtId="16" fontId="3" fillId="0" borderId="2" xfId="0" quotePrefix="1" applyNumberFormat="1" applyFont="1" applyBorder="1" applyAlignment="1">
      <alignment horizontal="right" wrapText="1"/>
    </xf>
    <xf numFmtId="14" fontId="8" fillId="0" borderId="0" xfId="1" applyNumberFormat="1" applyAlignment="1">
      <alignment vertical="center"/>
    </xf>
    <xf numFmtId="164" fontId="8" fillId="0" borderId="0" xfId="1" applyAlignment="1">
      <alignment horizontal="left" vertical="top" wrapText="1"/>
    </xf>
    <xf numFmtId="164" fontId="8" fillId="0" borderId="0" xfId="1">
      <alignment vertical="center" wrapText="1"/>
    </xf>
    <xf numFmtId="0" fontId="25" fillId="0" borderId="0" xfId="0" applyFont="1" applyAlignment="1">
      <alignment horizontal="right" vertical="center"/>
    </xf>
    <xf numFmtId="0" fontId="1" fillId="0" borderId="0" xfId="1" applyNumberFormat="1" applyFont="1">
      <alignment vertical="center" wrapText="1"/>
    </xf>
    <xf numFmtId="0" fontId="0" fillId="0" borderId="0" xfId="0" applyAlignment="1">
      <alignment wrapText="1"/>
    </xf>
    <xf numFmtId="0" fontId="4" fillId="0" borderId="0" xfId="1" applyNumberFormat="1" applyFont="1" applyAlignment="1">
      <alignment horizontal="right" vertical="top" wrapText="1"/>
    </xf>
    <xf numFmtId="0" fontId="28" fillId="0" borderId="0" xfId="0" applyFont="1" applyAlignment="1">
      <alignment horizontal="justify" vertical="center"/>
    </xf>
    <xf numFmtId="0" fontId="4" fillId="0" borderId="0" xfId="1" quotePrefix="1" applyNumberFormat="1" applyFont="1" applyAlignment="1">
      <alignment horizontal="left" vertical="top" wrapText="1"/>
    </xf>
    <xf numFmtId="0" fontId="5" fillId="3" borderId="1" xfId="1" applyNumberFormat="1" applyFont="1" applyFill="1" applyBorder="1" applyAlignment="1">
      <alignment horizontal="center" vertical="center" wrapText="1"/>
    </xf>
    <xf numFmtId="0" fontId="14" fillId="6" borderId="2" xfId="1" applyNumberFormat="1" applyFont="1" applyFill="1" applyBorder="1" applyAlignment="1">
      <alignment horizontal="left" vertical="top" wrapText="1"/>
    </xf>
    <xf numFmtId="0" fontId="29" fillId="6" borderId="3" xfId="6" applyNumberFormat="1" applyFill="1" applyBorder="1" applyAlignment="1">
      <alignment vertical="center" wrapText="1"/>
    </xf>
    <xf numFmtId="0" fontId="18" fillId="6" borderId="6" xfId="1" applyNumberFormat="1" applyFont="1" applyFill="1" applyBorder="1">
      <alignment vertical="center" wrapText="1"/>
    </xf>
    <xf numFmtId="0" fontId="15" fillId="4" borderId="3" xfId="1" quotePrefix="1" applyNumberFormat="1" applyFont="1" applyFill="1" applyBorder="1">
      <alignment vertical="center" wrapText="1"/>
    </xf>
    <xf numFmtId="0" fontId="15" fillId="4" borderId="6" xfId="1" quotePrefix="1" applyNumberFormat="1" applyFont="1" applyFill="1" applyBorder="1">
      <alignment vertical="center" wrapText="1"/>
    </xf>
    <xf numFmtId="16" fontId="16" fillId="0" borderId="3" xfId="1" quotePrefix="1" applyNumberFormat="1" applyFont="1" applyBorder="1" applyAlignment="1">
      <alignment horizontal="right" vertical="center" wrapText="1"/>
    </xf>
    <xf numFmtId="0" fontId="16" fillId="0" borderId="6" xfId="1"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4" fillId="0" borderId="1" xfId="1" quotePrefix="1" applyNumberFormat="1" applyFont="1" applyBorder="1">
      <alignment vertical="center" wrapText="1"/>
    </xf>
    <xf numFmtId="0" fontId="4" fillId="0" borderId="1" xfId="1" quotePrefix="1" applyNumberFormat="1" applyFont="1" applyBorder="1" applyAlignment="1">
      <alignment horizontal="center" vertical="center" wrapText="1"/>
    </xf>
    <xf numFmtId="0" fontId="8" fillId="0" borderId="1" xfId="0" applyFont="1" applyBorder="1" applyAlignment="1">
      <alignment horizontal="center" vertical="center"/>
    </xf>
    <xf numFmtId="44" fontId="4" fillId="0" borderId="1" xfId="2" quotePrefix="1" applyFont="1" applyFill="1" applyBorder="1" applyAlignment="1">
      <alignment horizontal="center" vertical="center" wrapText="1"/>
    </xf>
    <xf numFmtId="16" fontId="16" fillId="4" borderId="2" xfId="1" quotePrefix="1" applyNumberFormat="1" applyFont="1" applyFill="1" applyBorder="1" applyAlignment="1">
      <alignment horizontal="right" vertical="center" wrapText="1"/>
    </xf>
    <xf numFmtId="0" fontId="16" fillId="4" borderId="6" xfId="1" quotePrefix="1" applyNumberFormat="1" applyFont="1" applyFill="1" applyBorder="1" applyAlignment="1">
      <alignment horizontal="left" vertical="center" wrapText="1"/>
    </xf>
    <xf numFmtId="0" fontId="0" fillId="4" borderId="3" xfId="0" applyFill="1" applyBorder="1"/>
    <xf numFmtId="0" fontId="4" fillId="4" borderId="5" xfId="1" quotePrefix="1" applyNumberFormat="1" applyFont="1" applyFill="1" applyBorder="1">
      <alignment vertical="center" wrapText="1"/>
    </xf>
    <xf numFmtId="0" fontId="4" fillId="4" borderId="7" xfId="1" quotePrefix="1" applyNumberFormat="1" applyFont="1" applyFill="1" applyBorder="1" applyAlignment="1">
      <alignment horizontal="center" vertical="center" wrapText="1"/>
    </xf>
    <xf numFmtId="0" fontId="5" fillId="4" borderId="1" xfId="0" quotePrefix="1" applyFont="1" applyFill="1" applyBorder="1" applyAlignment="1">
      <alignment horizontal="right" vertical="top"/>
    </xf>
    <xf numFmtId="44" fontId="5" fillId="4" borderId="7" xfId="2" quotePrefix="1" applyFont="1" applyFill="1" applyBorder="1" applyAlignment="1">
      <alignment horizontal="center" vertical="center" wrapText="1"/>
    </xf>
    <xf numFmtId="0" fontId="5" fillId="0" borderId="4" xfId="0" quotePrefix="1" applyFont="1" applyBorder="1" applyAlignment="1">
      <alignment horizontal="right" vertical="top" wrapText="1"/>
    </xf>
    <xf numFmtId="0" fontId="8" fillId="0" borderId="2" xfId="0" applyNumberFormat="1"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20" fillId="0" borderId="2" xfId="0" applyFont="1" applyBorder="1" applyAlignment="1">
      <alignment wrapText="1"/>
    </xf>
    <xf numFmtId="0" fontId="20" fillId="0" borderId="1" xfId="0" applyFont="1" applyBorder="1" applyAlignment="1">
      <alignment horizontal="left" vertical="center" wrapText="1"/>
    </xf>
    <xf numFmtId="0" fontId="22" fillId="0" borderId="1" xfId="0" applyFont="1" applyBorder="1" applyAlignment="1">
      <alignment horizontal="center" vertical="center" wrapText="1"/>
    </xf>
    <xf numFmtId="0" fontId="8" fillId="0" borderId="2" xfId="1" applyNumberFormat="1" applyFont="1" applyBorder="1" applyAlignment="1">
      <alignment horizontal="center" vertical="center" wrapText="1"/>
    </xf>
    <xf numFmtId="0" fontId="8" fillId="0" borderId="6" xfId="1" applyNumberFormat="1" applyFont="1" applyBorder="1" applyAlignment="1">
      <alignment horizontal="center" vertical="center" wrapText="1"/>
    </xf>
    <xf numFmtId="165" fontId="3" fillId="0" borderId="1" xfId="3" applyNumberFormat="1" applyFont="1" applyBorder="1" applyAlignment="1">
      <alignment horizontal="center" vertical="center" wrapText="1"/>
    </xf>
    <xf numFmtId="0" fontId="3" fillId="0" borderId="1" xfId="3"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0" fillId="2" borderId="1" xfId="3" applyFont="1" applyFill="1" applyBorder="1" applyAlignment="1">
      <alignment horizontal="center" vertical="center" wrapText="1"/>
    </xf>
    <xf numFmtId="165" fontId="7" fillId="2" borderId="1" xfId="3" applyNumberFormat="1" applyFont="1" applyFill="1" applyBorder="1" applyAlignment="1">
      <alignment horizontal="center" vertical="center" wrapText="1"/>
    </xf>
    <xf numFmtId="0" fontId="7" fillId="2" borderId="1" xfId="3" applyFont="1" applyFill="1" applyBorder="1" applyAlignment="1">
      <alignment horizontal="center" vertical="center" wrapText="1"/>
    </xf>
    <xf numFmtId="0" fontId="6" fillId="0" borderId="0" xfId="0" quotePrefix="1" applyNumberFormat="1" applyFont="1" applyFill="1" applyBorder="1" applyAlignment="1">
      <alignment horizontal="center" vertical="center" wrapText="1"/>
    </xf>
    <xf numFmtId="0" fontId="5" fillId="3" borderId="2" xfId="1"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5" fillId="3" borderId="6" xfId="1" applyNumberFormat="1" applyFont="1" applyFill="1" applyBorder="1" applyAlignment="1">
      <alignment horizontal="center" vertical="center" wrapText="1"/>
    </xf>
    <xf numFmtId="0" fontId="9" fillId="4" borderId="2" xfId="1" applyNumberFormat="1" applyFont="1" applyFill="1" applyBorder="1" applyAlignment="1">
      <alignment horizontal="center" vertical="center" wrapText="1"/>
    </xf>
    <xf numFmtId="0" fontId="9" fillId="4" borderId="6" xfId="1" applyNumberFormat="1" applyFont="1" applyFill="1" applyBorder="1" applyAlignment="1">
      <alignment horizontal="center" vertical="center" wrapText="1"/>
    </xf>
    <xf numFmtId="0" fontId="5" fillId="4" borderId="1" xfId="3" quotePrefix="1" applyFont="1" applyFill="1" applyBorder="1" applyAlignment="1">
      <alignment horizontal="right" vertical="top" wrapText="1"/>
    </xf>
    <xf numFmtId="0" fontId="9" fillId="4" borderId="2" xfId="1" quotePrefix="1" applyNumberFormat="1" applyFont="1" applyFill="1" applyBorder="1" applyAlignment="1">
      <alignment horizontal="center" vertical="center" wrapText="1"/>
    </xf>
    <xf numFmtId="0" fontId="9" fillId="4" borderId="6" xfId="1" quotePrefix="1" applyNumberFormat="1" applyFont="1" applyFill="1" applyBorder="1" applyAlignment="1">
      <alignment horizontal="center" vertical="center" wrapText="1"/>
    </xf>
    <xf numFmtId="0" fontId="4" fillId="0" borderId="2" xfId="1" quotePrefix="1" applyNumberFormat="1" applyFont="1" applyFill="1" applyBorder="1" applyAlignment="1">
      <alignment horizontal="right" vertical="top" wrapText="1"/>
    </xf>
    <xf numFmtId="0" fontId="4" fillId="0" borderId="6" xfId="1" applyNumberFormat="1" applyFont="1" applyFill="1" applyBorder="1" applyAlignment="1">
      <alignment horizontal="right" vertical="top" wrapText="1"/>
    </xf>
    <xf numFmtId="0" fontId="4" fillId="0" borderId="2" xfId="1" quotePrefix="1" applyNumberFormat="1" applyFont="1" applyBorder="1" applyAlignment="1">
      <alignment horizontal="left" vertical="top" wrapText="1"/>
    </xf>
    <xf numFmtId="0" fontId="4" fillId="0" borderId="3" xfId="1" quotePrefix="1" applyNumberFormat="1" applyFont="1" applyBorder="1" applyAlignment="1">
      <alignment horizontal="left" vertical="top" wrapText="1"/>
    </xf>
    <xf numFmtId="0" fontId="4" fillId="0" borderId="6" xfId="1" quotePrefix="1" applyNumberFormat="1" applyFont="1" applyBorder="1" applyAlignment="1">
      <alignment horizontal="left" vertical="top" wrapText="1"/>
    </xf>
    <xf numFmtId="0" fontId="21" fillId="0" borderId="2" xfId="1" applyNumberFormat="1" applyFont="1" applyBorder="1" applyAlignment="1">
      <alignment horizontal="center" vertical="center" wrapText="1"/>
    </xf>
    <xf numFmtId="0" fontId="21" fillId="0" borderId="6" xfId="1" applyNumberFormat="1" applyFont="1" applyBorder="1" applyAlignment="1">
      <alignment horizontal="center" vertical="center" wrapText="1"/>
    </xf>
    <xf numFmtId="0" fontId="8" fillId="0" borderId="2" xfId="1" applyNumberFormat="1" applyBorder="1" applyAlignment="1">
      <alignment horizontal="center" vertical="center" wrapText="1"/>
    </xf>
    <xf numFmtId="0" fontId="8" fillId="0" borderId="6" xfId="1" applyNumberFormat="1" applyBorder="1" applyAlignment="1">
      <alignment horizontal="center" vertical="center" wrapText="1"/>
    </xf>
    <xf numFmtId="0" fontId="15" fillId="4" borderId="2" xfId="1" applyNumberFormat="1" applyFont="1" applyFill="1" applyBorder="1" applyAlignment="1">
      <alignment horizontal="center" vertical="center" wrapText="1"/>
    </xf>
    <xf numFmtId="0" fontId="15" fillId="4" borderId="6" xfId="1" applyNumberFormat="1" applyFont="1" applyFill="1" applyBorder="1" applyAlignment="1">
      <alignment horizontal="center" vertical="center" wrapText="1"/>
    </xf>
    <xf numFmtId="0" fontId="18" fillId="4" borderId="1" xfId="3" quotePrefix="1" applyFont="1" applyFill="1" applyBorder="1" applyAlignment="1">
      <alignment horizontal="right" vertical="top" wrapText="1"/>
    </xf>
    <xf numFmtId="0" fontId="15" fillId="4" borderId="2" xfId="1" quotePrefix="1" applyNumberFormat="1" applyFont="1" applyFill="1" applyBorder="1" applyAlignment="1">
      <alignment horizontal="center" vertical="center" wrapText="1"/>
    </xf>
    <xf numFmtId="0" fontId="15" fillId="4" borderId="6" xfId="1" quotePrefix="1"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1" fillId="0" borderId="0" xfId="0" applyNumberFormat="1" applyFont="1" applyAlignment="1">
      <alignment horizontal="center" vertical="center" wrapText="1"/>
    </xf>
    <xf numFmtId="0" fontId="4" fillId="0" borderId="2" xfId="1" applyNumberFormat="1" applyFont="1" applyFill="1" applyBorder="1" applyAlignment="1">
      <alignment horizontal="right" vertical="top" wrapText="1"/>
    </xf>
    <xf numFmtId="0" fontId="5"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16" fillId="0" borderId="7" xfId="0" applyFont="1" applyBorder="1" applyAlignment="1">
      <alignment horizontal="center" vertical="center" wrapText="1"/>
    </xf>
    <xf numFmtId="0" fontId="5" fillId="3" borderId="1" xfId="1" applyNumberFormat="1" applyFont="1" applyFill="1" applyBorder="1" applyAlignment="1">
      <alignment horizontal="center" vertical="center" wrapText="1"/>
    </xf>
    <xf numFmtId="0" fontId="23" fillId="3" borderId="2" xfId="1" applyNumberFormat="1" applyFont="1" applyFill="1" applyBorder="1" applyAlignment="1">
      <alignment horizontal="center" vertical="center" wrapText="1"/>
    </xf>
    <xf numFmtId="0" fontId="23" fillId="3" borderId="6" xfId="1" applyNumberFormat="1" applyFont="1" applyFill="1" applyBorder="1" applyAlignment="1">
      <alignment horizontal="center" vertical="center" wrapText="1"/>
    </xf>
    <xf numFmtId="16" fontId="14" fillId="6" borderId="2" xfId="1" quotePrefix="1" applyNumberFormat="1" applyFont="1" applyFill="1" applyBorder="1" applyAlignment="1">
      <alignment horizontal="center" vertical="center" wrapText="1"/>
    </xf>
    <xf numFmtId="16" fontId="14" fillId="6" borderId="6" xfId="1" quotePrefix="1" applyNumberFormat="1" applyFont="1" applyFill="1" applyBorder="1" applyAlignment="1">
      <alignment horizontal="center" vertical="center" wrapText="1"/>
    </xf>
    <xf numFmtId="0" fontId="1" fillId="0" borderId="0" xfId="1" applyNumberFormat="1" applyFont="1" applyAlignment="1">
      <alignment horizontal="center" vertical="center" wrapText="1"/>
    </xf>
    <xf numFmtId="0" fontId="27" fillId="0" borderId="0" xfId="1" applyNumberFormat="1" applyFont="1" applyAlignment="1">
      <alignment horizontal="center" wrapText="1"/>
    </xf>
    <xf numFmtId="0" fontId="26" fillId="0" borderId="0" xfId="1" applyNumberFormat="1" applyFont="1" applyAlignment="1">
      <alignment horizontal="center" wrapText="1"/>
    </xf>
  </cellXfs>
  <cellStyles count="7">
    <cellStyle name="Currency" xfId="2" builtinId="4"/>
    <cellStyle name="Hyperlink" xfId="6" builtinId="8"/>
    <cellStyle name="Normal" xfId="0" builtinId="0"/>
    <cellStyle name="Normal 2" xfId="4" xr:uid="{1F22859E-BA6E-4B8F-9D4F-78650F81F9FA}"/>
    <cellStyle name="Normal 2 5" xfId="5" xr:uid="{20CFD84F-2FF3-4300-9C53-7C114F21EC15}"/>
    <cellStyle name="Normal 4" xfId="1" xr:uid="{00000000-0005-0000-0000-000001000000}"/>
    <cellStyle name="Normal 5" xfId="3" xr:uid="{4B719F0E-7510-444B-9CA4-12718E806C6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2A03-2121-4311-A500-781C1954A727}">
  <sheetPr>
    <pageSetUpPr fitToPage="1"/>
  </sheetPr>
  <dimension ref="A1:G15"/>
  <sheetViews>
    <sheetView tabSelected="1" showRuler="0" zoomScaleNormal="100" workbookViewId="0">
      <selection activeCell="I10" sqref="I10"/>
    </sheetView>
  </sheetViews>
  <sheetFormatPr defaultRowHeight="15" x14ac:dyDescent="0.25"/>
  <cols>
    <col min="2" max="2" width="5.28515625" customWidth="1"/>
    <col min="4" max="4" width="73.5703125" customWidth="1"/>
  </cols>
  <sheetData>
    <row r="1" spans="1:7" x14ac:dyDescent="0.25">
      <c r="A1" s="5"/>
      <c r="B1" s="5"/>
      <c r="C1" s="5"/>
      <c r="D1" s="5"/>
      <c r="E1" s="69" t="s">
        <v>31</v>
      </c>
    </row>
    <row r="2" spans="1:7" ht="18.75" x14ac:dyDescent="0.3">
      <c r="A2" s="5"/>
      <c r="B2" s="5"/>
      <c r="C2" s="5"/>
      <c r="D2" s="5"/>
      <c r="E2" s="70" t="s">
        <v>180</v>
      </c>
      <c r="G2" s="71"/>
    </row>
    <row r="3" spans="1:7" x14ac:dyDescent="0.25">
      <c r="A3" s="5"/>
      <c r="B3" s="5"/>
      <c r="C3" s="5"/>
      <c r="D3" s="5"/>
      <c r="E3" s="70" t="s">
        <v>186</v>
      </c>
    </row>
    <row r="5" spans="1:7" ht="15" customHeight="1" x14ac:dyDescent="0.25">
      <c r="B5" s="115" t="s">
        <v>187</v>
      </c>
      <c r="C5" s="115"/>
      <c r="D5" s="72" t="s">
        <v>188</v>
      </c>
    </row>
    <row r="6" spans="1:7" ht="29.25" x14ac:dyDescent="0.25">
      <c r="B6" s="73">
        <v>1</v>
      </c>
      <c r="C6" s="74" t="s">
        <v>189</v>
      </c>
      <c r="D6" s="75" t="s">
        <v>199</v>
      </c>
    </row>
    <row r="7" spans="1:7" ht="30" x14ac:dyDescent="0.25">
      <c r="B7" s="77" t="s">
        <v>190</v>
      </c>
      <c r="C7" s="76" t="s">
        <v>191</v>
      </c>
      <c r="D7" s="68" t="str">
        <f>'1.'!C21</f>
        <v>Frēzes ieliktnīši lietošanai ar Medtronic ražotiem kraniatomiem ar uzgaļiem (AF02, AF02R)</v>
      </c>
    </row>
    <row r="8" spans="1:7" ht="30" x14ac:dyDescent="0.25">
      <c r="B8" s="77" t="s">
        <v>192</v>
      </c>
      <c r="C8" s="76" t="s">
        <v>191</v>
      </c>
      <c r="D8" s="68" t="str">
        <f>'1.'!C35</f>
        <v>Urbīši lietošanai ar Medtronic ražotiem mazajiem urbja uzgaļiem (AS15, AA15, AVS15, AVA15)</v>
      </c>
    </row>
    <row r="9" spans="1:7" ht="30" x14ac:dyDescent="0.25">
      <c r="B9" s="77" t="s">
        <v>193</v>
      </c>
      <c r="C9" s="76" t="s">
        <v>191</v>
      </c>
      <c r="D9" s="68" t="str">
        <f>'1.'!C62</f>
        <v>Urbīši lietošanai ar Medtronic ražotiem mazajiem urbja uzgaļiem (AS10, AS10S, AA10, AA10S, AVS10, AVA10)</v>
      </c>
    </row>
    <row r="10" spans="1:7" ht="30" x14ac:dyDescent="0.25">
      <c r="B10" s="77" t="s">
        <v>194</v>
      </c>
      <c r="C10" s="76" t="s">
        <v>191</v>
      </c>
      <c r="D10" s="68" t="str">
        <f>'1.'!C97</f>
        <v>Urbīši lietošanai ar Medtronic ražotiem lielajiem urbja uzgaļiem (AS14, AS14S, AA14, AA14S, AVS14, AVA14)</v>
      </c>
    </row>
    <row r="11" spans="1:7" x14ac:dyDescent="0.25">
      <c r="B11" s="77" t="s">
        <v>195</v>
      </c>
      <c r="C11" s="76" t="s">
        <v>191</v>
      </c>
      <c r="D11" s="68" t="str">
        <f>'1.'!C138</f>
        <v>Urbīši lietošanai ar Medtronic ražotiem metāla griešanas uzgaļiem (ASMC)</v>
      </c>
    </row>
    <row r="12" spans="1:7" x14ac:dyDescent="0.25">
      <c r="B12" s="77" t="s">
        <v>196</v>
      </c>
      <c r="C12" s="76" t="s">
        <v>191</v>
      </c>
      <c r="D12" s="68" t="str">
        <f>'1.'!C152</f>
        <v>Mikromotors IPC spēka iekārtai</v>
      </c>
    </row>
    <row r="13" spans="1:7" x14ac:dyDescent="0.25">
      <c r="B13" s="77" t="s">
        <v>197</v>
      </c>
      <c r="C13" s="76" t="s">
        <v>191</v>
      </c>
      <c r="D13" s="68" t="str">
        <f>'1.'!C164</f>
        <v>Urbju un frēžu uzgaļi</v>
      </c>
    </row>
    <row r="14" spans="1:7" x14ac:dyDescent="0.25">
      <c r="B14" s="77" t="s">
        <v>198</v>
      </c>
      <c r="C14" s="76" t="s">
        <v>191</v>
      </c>
      <c r="D14" s="68" t="str">
        <f>'1.'!C214</f>
        <v xml:space="preserve">Pozicionēšanas lodītes </v>
      </c>
    </row>
    <row r="15" spans="1:7" x14ac:dyDescent="0.25">
      <c r="B15" s="73">
        <v>2</v>
      </c>
      <c r="C15" s="74" t="s">
        <v>189</v>
      </c>
      <c r="D15" s="75" t="s">
        <v>215</v>
      </c>
    </row>
  </sheetData>
  <mergeCells count="1">
    <mergeCell ref="B5:C5"/>
  </mergeCells>
  <phoneticPr fontId="13" type="noConversion"/>
  <pageMargins left="0.7" right="0.7" top="0.75" bottom="0.75" header="0.3" footer="0.3"/>
  <pageSetup paperSize="9" scale="82"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3"/>
  <sheetViews>
    <sheetView topLeftCell="A4" zoomScaleNormal="100" workbookViewId="0">
      <selection activeCell="C14" sqref="C14:G14"/>
    </sheetView>
  </sheetViews>
  <sheetFormatPr defaultRowHeight="15" x14ac:dyDescent="0.25"/>
  <cols>
    <col min="1" max="1" width="4" customWidth="1"/>
    <col min="2" max="2" width="5.5703125" style="1" customWidth="1"/>
    <col min="3" max="3" width="50.140625" style="1" customWidth="1"/>
    <col min="4" max="4" width="25.7109375" style="2" customWidth="1"/>
    <col min="5" max="5" width="20.5703125" style="1" customWidth="1"/>
    <col min="6" max="6" width="20.28515625" style="1" customWidth="1"/>
    <col min="7" max="7" width="12.28515625" style="1" customWidth="1"/>
    <col min="8" max="8" width="12.140625" style="1" customWidth="1"/>
  </cols>
  <sheetData>
    <row r="1" spans="1:8" hidden="1" x14ac:dyDescent="0.25">
      <c r="B1" s="3"/>
      <c r="C1" s="6"/>
      <c r="D1" s="6"/>
      <c r="E1" s="6"/>
      <c r="F1" s="6"/>
      <c r="G1" s="6" t="s">
        <v>31</v>
      </c>
    </row>
    <row r="2" spans="1:8" hidden="1" x14ac:dyDescent="0.25">
      <c r="B2" s="3"/>
      <c r="C2" s="7"/>
      <c r="D2" s="7"/>
      <c r="E2" s="7"/>
      <c r="F2" s="7"/>
      <c r="G2" s="7" t="s">
        <v>180</v>
      </c>
    </row>
    <row r="3" spans="1:8" hidden="1" x14ac:dyDescent="0.25">
      <c r="B3" s="3"/>
      <c r="C3" s="7"/>
      <c r="D3" s="7"/>
      <c r="E3" s="7"/>
      <c r="F3" s="7"/>
      <c r="G3" s="7" t="s">
        <v>32</v>
      </c>
    </row>
    <row r="4" spans="1:8" x14ac:dyDescent="0.25">
      <c r="B4" s="3"/>
      <c r="C4" s="4"/>
      <c r="D4" s="4"/>
      <c r="E4" s="4"/>
      <c r="F4" s="4"/>
      <c r="G4" s="81" t="s">
        <v>201</v>
      </c>
      <c r="H4" s="4"/>
    </row>
    <row r="5" spans="1:8" ht="15.75" customHeight="1" x14ac:dyDescent="0.25">
      <c r="B5" s="151" t="s">
        <v>33</v>
      </c>
      <c r="C5" s="151"/>
      <c r="D5" s="151"/>
      <c r="E5" s="151"/>
      <c r="F5" s="151"/>
      <c r="G5" s="151"/>
      <c r="H5" s="64"/>
    </row>
    <row r="6" spans="1:8" ht="15.75" customHeight="1" x14ac:dyDescent="0.25">
      <c r="B6" s="126" t="s">
        <v>278</v>
      </c>
      <c r="C6" s="126"/>
      <c r="D6" s="126"/>
      <c r="E6" s="126"/>
      <c r="F6" s="126"/>
      <c r="G6" s="126"/>
      <c r="H6" s="63"/>
    </row>
    <row r="7" spans="1:8" ht="15.75" customHeight="1" x14ac:dyDescent="0.25">
      <c r="B7" s="126" t="s">
        <v>200</v>
      </c>
      <c r="C7" s="126"/>
      <c r="D7" s="126"/>
      <c r="E7" s="126"/>
      <c r="F7" s="126"/>
      <c r="G7" s="126"/>
      <c r="H7" s="63"/>
    </row>
    <row r="8" spans="1:8" ht="15.75" customHeight="1" x14ac:dyDescent="0.25">
      <c r="B8" s="32"/>
      <c r="C8" s="32"/>
      <c r="D8" s="32"/>
      <c r="E8" s="32"/>
      <c r="F8" s="32"/>
      <c r="G8" s="32"/>
      <c r="H8" s="63"/>
    </row>
    <row r="9" spans="1:8" ht="15" customHeight="1" x14ac:dyDescent="0.25">
      <c r="A9" s="67" t="s">
        <v>23</v>
      </c>
      <c r="C9" s="66"/>
      <c r="D9" s="66"/>
      <c r="E9" s="66"/>
      <c r="F9" s="8"/>
      <c r="G9" s="5"/>
      <c r="H9"/>
    </row>
    <row r="10" spans="1:8" ht="15.75" customHeight="1" x14ac:dyDescent="0.25">
      <c r="A10" s="152">
        <v>1</v>
      </c>
      <c r="B10" s="136"/>
      <c r="C10" s="137" t="s">
        <v>24</v>
      </c>
      <c r="D10" s="138"/>
      <c r="E10" s="138"/>
      <c r="F10" s="138"/>
      <c r="G10" s="139"/>
      <c r="H10"/>
    </row>
    <row r="11" spans="1:8" x14ac:dyDescent="0.25">
      <c r="A11" s="135" t="s">
        <v>55</v>
      </c>
      <c r="B11" s="136" t="s">
        <v>25</v>
      </c>
      <c r="C11" s="137" t="s">
        <v>26</v>
      </c>
      <c r="D11" s="138"/>
      <c r="E11" s="138"/>
      <c r="F11" s="138"/>
      <c r="G11" s="139"/>
      <c r="H11"/>
    </row>
    <row r="12" spans="1:8" ht="41.25" customHeight="1" x14ac:dyDescent="0.25">
      <c r="A12" s="135" t="s">
        <v>92</v>
      </c>
      <c r="B12" s="136" t="s">
        <v>25</v>
      </c>
      <c r="C12" s="137" t="s">
        <v>181</v>
      </c>
      <c r="D12" s="138"/>
      <c r="E12" s="138"/>
      <c r="F12" s="138"/>
      <c r="G12" s="139"/>
      <c r="H12"/>
    </row>
    <row r="13" spans="1:8" ht="15" customHeight="1" x14ac:dyDescent="0.25">
      <c r="A13" s="135" t="s">
        <v>56</v>
      </c>
      <c r="B13" s="136" t="s">
        <v>25</v>
      </c>
      <c r="C13" s="137" t="s">
        <v>27</v>
      </c>
      <c r="D13" s="138"/>
      <c r="E13" s="138"/>
      <c r="F13" s="138"/>
      <c r="G13" s="139"/>
      <c r="H13"/>
    </row>
    <row r="14" spans="1:8" ht="39" customHeight="1" x14ac:dyDescent="0.25">
      <c r="A14" s="135" t="s">
        <v>57</v>
      </c>
      <c r="B14" s="136" t="s">
        <v>25</v>
      </c>
      <c r="C14" s="137" t="s">
        <v>28</v>
      </c>
      <c r="D14" s="138"/>
      <c r="E14" s="138"/>
      <c r="F14" s="138"/>
      <c r="G14" s="139"/>
      <c r="H14"/>
    </row>
    <row r="15" spans="1:8" ht="26.25" customHeight="1" x14ac:dyDescent="0.25">
      <c r="A15" s="135" t="s">
        <v>58</v>
      </c>
      <c r="B15" s="136" t="s">
        <v>25</v>
      </c>
      <c r="C15" s="137" t="s">
        <v>182</v>
      </c>
      <c r="D15" s="138"/>
      <c r="E15" s="138"/>
      <c r="F15" s="138"/>
      <c r="G15" s="139"/>
      <c r="H15"/>
    </row>
    <row r="16" spans="1:8" ht="28.5" customHeight="1" x14ac:dyDescent="0.25">
      <c r="A16" s="135" t="s">
        <v>59</v>
      </c>
      <c r="B16" s="136" t="s">
        <v>25</v>
      </c>
      <c r="C16" s="137" t="s">
        <v>183</v>
      </c>
      <c r="D16" s="138"/>
      <c r="E16" s="138"/>
      <c r="F16" s="138"/>
      <c r="G16" s="139"/>
      <c r="H16"/>
    </row>
    <row r="17" spans="1:8" ht="27" customHeight="1" x14ac:dyDescent="0.25">
      <c r="A17" s="135" t="s">
        <v>60</v>
      </c>
      <c r="B17" s="136" t="s">
        <v>25</v>
      </c>
      <c r="C17" s="137" t="s">
        <v>184</v>
      </c>
      <c r="D17" s="138"/>
      <c r="E17" s="138"/>
      <c r="F17" s="138"/>
      <c r="G17" s="139"/>
      <c r="H17"/>
    </row>
    <row r="18" spans="1:8" ht="15" customHeight="1" x14ac:dyDescent="0.25">
      <c r="A18" s="135" t="s">
        <v>61</v>
      </c>
      <c r="B18" s="136" t="s">
        <v>25</v>
      </c>
      <c r="C18" s="137" t="s">
        <v>29</v>
      </c>
      <c r="D18" s="138"/>
      <c r="E18" s="138"/>
      <c r="F18" s="138"/>
      <c r="G18" s="139"/>
      <c r="H18"/>
    </row>
    <row r="19" spans="1:8" ht="26.25" customHeight="1" x14ac:dyDescent="0.25">
      <c r="A19" s="135" t="s">
        <v>98</v>
      </c>
      <c r="B19" s="136" t="s">
        <v>25</v>
      </c>
      <c r="C19" s="137" t="s">
        <v>185</v>
      </c>
      <c r="D19" s="138"/>
      <c r="E19" s="138"/>
      <c r="F19" s="138"/>
      <c r="G19" s="139"/>
      <c r="H19"/>
    </row>
    <row r="21" spans="1:8" ht="32.25" customHeight="1" x14ac:dyDescent="0.25">
      <c r="A21" s="40" t="s">
        <v>0</v>
      </c>
      <c r="B21" s="41" t="s">
        <v>0</v>
      </c>
      <c r="C21" s="11" t="s">
        <v>15</v>
      </c>
      <c r="D21" s="128"/>
      <c r="E21" s="128"/>
      <c r="F21" s="128"/>
      <c r="G21" s="129"/>
      <c r="H21"/>
    </row>
    <row r="22" spans="1:8" ht="54" x14ac:dyDescent="0.25">
      <c r="A22" s="17"/>
      <c r="B22" s="18"/>
      <c r="C22" s="19" t="s">
        <v>48</v>
      </c>
      <c r="D22" s="20" t="s">
        <v>49</v>
      </c>
      <c r="E22" s="21" t="s">
        <v>50</v>
      </c>
      <c r="F22" s="21" t="s">
        <v>51</v>
      </c>
      <c r="G22" s="21" t="s">
        <v>52</v>
      </c>
      <c r="H22"/>
    </row>
    <row r="23" spans="1:8" x14ac:dyDescent="0.25">
      <c r="A23" s="15" t="str">
        <f>CONCATENATE(,$A$21,,$B$21,)</f>
        <v>1.1.</v>
      </c>
      <c r="B23" s="16" t="s">
        <v>54</v>
      </c>
      <c r="C23" s="22" t="s">
        <v>81</v>
      </c>
      <c r="D23" s="36"/>
      <c r="E23" s="36"/>
      <c r="F23" s="36">
        <v>300</v>
      </c>
      <c r="G23" s="24"/>
      <c r="H23"/>
    </row>
    <row r="24" spans="1:8" x14ac:dyDescent="0.25">
      <c r="A24" s="130"/>
      <c r="B24" s="131"/>
      <c r="C24" s="132" t="str">
        <f>CONCATENATE("Kopējā cena par ",A21,"",B21," pozīciju bez PVN, EUR:")</f>
        <v>Kopējā cena par 1.1. pozīciju bez PVN, EUR:</v>
      </c>
      <c r="D24" s="132"/>
      <c r="E24" s="132"/>
      <c r="F24" s="132"/>
      <c r="G24" s="25">
        <f>F23*G23</f>
        <v>0</v>
      </c>
      <c r="H24"/>
    </row>
    <row r="25" spans="1:8" x14ac:dyDescent="0.25">
      <c r="A25" s="12"/>
      <c r="B25" s="13"/>
      <c r="C25" s="14" t="s">
        <v>45</v>
      </c>
      <c r="D25" s="133" t="s">
        <v>46</v>
      </c>
      <c r="E25" s="134"/>
      <c r="F25" s="133" t="s">
        <v>34</v>
      </c>
      <c r="G25" s="134"/>
      <c r="H25"/>
    </row>
    <row r="26" spans="1:8" x14ac:dyDescent="0.25">
      <c r="A26" s="15" t="str">
        <f>CONCATENATE(,$A$21,,$B$21,)</f>
        <v>1.1.</v>
      </c>
      <c r="B26" s="16" t="s">
        <v>55</v>
      </c>
      <c r="C26" s="37" t="s">
        <v>47</v>
      </c>
      <c r="D26" s="116"/>
      <c r="E26" s="117"/>
      <c r="F26" s="116"/>
      <c r="G26" s="117"/>
      <c r="H26"/>
    </row>
    <row r="27" spans="1:8" x14ac:dyDescent="0.25">
      <c r="A27" s="15" t="str">
        <f t="shared" ref="A27:A32" si="0">CONCATENATE(,$A$21,,$B$21,)</f>
        <v>1.1.</v>
      </c>
      <c r="B27" s="16" t="s">
        <v>92</v>
      </c>
      <c r="C27" s="37" t="s">
        <v>82</v>
      </c>
      <c r="D27" s="116"/>
      <c r="E27" s="117"/>
      <c r="F27" s="116"/>
      <c r="G27" s="117"/>
      <c r="H27"/>
    </row>
    <row r="28" spans="1:8" x14ac:dyDescent="0.25">
      <c r="A28" s="15" t="str">
        <f t="shared" si="0"/>
        <v>1.1.</v>
      </c>
      <c r="B28" s="16" t="s">
        <v>56</v>
      </c>
      <c r="C28" s="37" t="s">
        <v>5</v>
      </c>
      <c r="D28" s="116"/>
      <c r="E28" s="117"/>
      <c r="F28" s="116"/>
      <c r="G28" s="117"/>
      <c r="H28"/>
    </row>
    <row r="29" spans="1:8" x14ac:dyDescent="0.25">
      <c r="A29" s="15" t="str">
        <f t="shared" si="0"/>
        <v>1.1.</v>
      </c>
      <c r="B29" s="16" t="s">
        <v>57</v>
      </c>
      <c r="C29" s="37" t="s">
        <v>6</v>
      </c>
      <c r="D29" s="116"/>
      <c r="E29" s="117"/>
      <c r="F29" s="116"/>
      <c r="G29" s="117"/>
      <c r="H29"/>
    </row>
    <row r="30" spans="1:8" x14ac:dyDescent="0.25">
      <c r="A30" s="15" t="str">
        <f t="shared" si="0"/>
        <v>1.1.</v>
      </c>
      <c r="B30" s="16" t="s">
        <v>58</v>
      </c>
      <c r="C30" s="37" t="s">
        <v>7</v>
      </c>
      <c r="D30" s="116"/>
      <c r="E30" s="117"/>
      <c r="F30" s="116"/>
      <c r="G30" s="117"/>
      <c r="H30"/>
    </row>
    <row r="31" spans="1:8" ht="51" x14ac:dyDescent="0.25">
      <c r="A31" s="15" t="str">
        <f t="shared" si="0"/>
        <v>1.1.</v>
      </c>
      <c r="B31" s="16" t="s">
        <v>59</v>
      </c>
      <c r="C31" s="37" t="s">
        <v>44</v>
      </c>
      <c r="D31" s="116"/>
      <c r="E31" s="117"/>
      <c r="F31" s="116"/>
      <c r="G31" s="117"/>
      <c r="H31"/>
    </row>
    <row r="32" spans="1:8" ht="25.5" x14ac:dyDescent="0.25">
      <c r="A32" s="15" t="str">
        <f t="shared" si="0"/>
        <v>1.1.</v>
      </c>
      <c r="B32" s="16" t="s">
        <v>60</v>
      </c>
      <c r="C32" s="37" t="s">
        <v>80</v>
      </c>
      <c r="D32" s="116"/>
      <c r="E32" s="117"/>
      <c r="F32" s="116"/>
      <c r="G32" s="117"/>
      <c r="H32"/>
    </row>
    <row r="33" spans="1:8" x14ac:dyDescent="0.25">
      <c r="A33" s="38"/>
      <c r="B33" s="39"/>
      <c r="C33" s="28" t="s">
        <v>53</v>
      </c>
      <c r="D33" s="120">
        <v>23443</v>
      </c>
      <c r="E33" s="121"/>
      <c r="F33" s="121"/>
      <c r="G33" s="122"/>
      <c r="H33"/>
    </row>
    <row r="34" spans="1:8" x14ac:dyDescent="0.25">
      <c r="B34"/>
      <c r="C34"/>
      <c r="D34"/>
      <c r="E34"/>
      <c r="F34"/>
      <c r="G34"/>
      <c r="H34"/>
    </row>
    <row r="35" spans="1:8" ht="35.25" customHeight="1" x14ac:dyDescent="0.25">
      <c r="A35" s="9" t="s">
        <v>0</v>
      </c>
      <c r="B35" s="10" t="s">
        <v>1</v>
      </c>
      <c r="C35" s="11" t="s">
        <v>14</v>
      </c>
      <c r="D35" s="127"/>
      <c r="E35" s="128"/>
      <c r="F35" s="128"/>
      <c r="G35" s="129"/>
      <c r="H35"/>
    </row>
    <row r="36" spans="1:8" ht="54" x14ac:dyDescent="0.25">
      <c r="A36" s="17"/>
      <c r="B36" s="18"/>
      <c r="C36" s="19" t="s">
        <v>48</v>
      </c>
      <c r="D36" s="20" t="s">
        <v>49</v>
      </c>
      <c r="E36" s="21" t="s">
        <v>50</v>
      </c>
      <c r="F36" s="21" t="s">
        <v>51</v>
      </c>
      <c r="G36" s="21" t="s">
        <v>52</v>
      </c>
      <c r="H36"/>
    </row>
    <row r="37" spans="1:8" ht="38.25" x14ac:dyDescent="0.25">
      <c r="A37" s="15" t="str">
        <f>CONCATENATE(,$A$35,,$B$35,)</f>
        <v>1.2.</v>
      </c>
      <c r="B37" s="16" t="s">
        <v>54</v>
      </c>
      <c r="C37" s="37" t="s">
        <v>85</v>
      </c>
      <c r="D37" s="36"/>
      <c r="E37" s="36"/>
      <c r="F37" s="42">
        <v>30</v>
      </c>
      <c r="G37" s="29"/>
      <c r="H37"/>
    </row>
    <row r="38" spans="1:8" ht="38.25" x14ac:dyDescent="0.25">
      <c r="A38" s="15" t="str">
        <f t="shared" ref="A38:A43" si="1">CONCATENATE(,$A$35,,$B$35,)</f>
        <v>1.2.</v>
      </c>
      <c r="B38" s="16" t="s">
        <v>55</v>
      </c>
      <c r="C38" s="37" t="s">
        <v>86</v>
      </c>
      <c r="D38" s="36"/>
      <c r="E38" s="36"/>
      <c r="F38" s="42">
        <v>20</v>
      </c>
      <c r="G38" s="29"/>
      <c r="H38"/>
    </row>
    <row r="39" spans="1:8" ht="25.5" x14ac:dyDescent="0.25">
      <c r="A39" s="15" t="str">
        <f t="shared" si="1"/>
        <v>1.2.</v>
      </c>
      <c r="B39" s="16" t="s">
        <v>92</v>
      </c>
      <c r="C39" s="43" t="s">
        <v>87</v>
      </c>
      <c r="D39" s="36"/>
      <c r="E39" s="36"/>
      <c r="F39" s="42">
        <v>20</v>
      </c>
      <c r="G39" s="29"/>
      <c r="H39"/>
    </row>
    <row r="40" spans="1:8" ht="25.5" x14ac:dyDescent="0.25">
      <c r="A40" s="15" t="str">
        <f t="shared" si="1"/>
        <v>1.2.</v>
      </c>
      <c r="B40" s="16" t="s">
        <v>56</v>
      </c>
      <c r="C40" s="43" t="s">
        <v>88</v>
      </c>
      <c r="D40" s="36"/>
      <c r="E40" s="36"/>
      <c r="F40" s="42">
        <v>20</v>
      </c>
      <c r="G40" s="29"/>
      <c r="H40"/>
    </row>
    <row r="41" spans="1:8" ht="38.25" x14ac:dyDescent="0.25">
      <c r="A41" s="15" t="str">
        <f t="shared" si="1"/>
        <v>1.2.</v>
      </c>
      <c r="B41" s="16" t="s">
        <v>57</v>
      </c>
      <c r="C41" s="37" t="s">
        <v>89</v>
      </c>
      <c r="D41" s="36"/>
      <c r="E41" s="36"/>
      <c r="F41" s="42">
        <v>20</v>
      </c>
      <c r="G41" s="29"/>
      <c r="H41"/>
    </row>
    <row r="42" spans="1:8" ht="51" x14ac:dyDescent="0.25">
      <c r="A42" s="15" t="str">
        <f t="shared" si="1"/>
        <v>1.2.</v>
      </c>
      <c r="B42" s="16" t="s">
        <v>58</v>
      </c>
      <c r="C42" s="37" t="s">
        <v>90</v>
      </c>
      <c r="D42" s="36"/>
      <c r="E42" s="36"/>
      <c r="F42" s="42">
        <v>20</v>
      </c>
      <c r="G42" s="29"/>
      <c r="H42"/>
    </row>
    <row r="43" spans="1:8" ht="51" x14ac:dyDescent="0.25">
      <c r="A43" s="15" t="str">
        <f t="shared" si="1"/>
        <v>1.2.</v>
      </c>
      <c r="B43" s="16" t="s">
        <v>59</v>
      </c>
      <c r="C43" s="37" t="s">
        <v>91</v>
      </c>
      <c r="D43" s="36"/>
      <c r="E43" s="36"/>
      <c r="F43" s="42">
        <v>20</v>
      </c>
      <c r="G43" s="29"/>
      <c r="H43"/>
    </row>
    <row r="44" spans="1:8" x14ac:dyDescent="0.25">
      <c r="A44" s="130"/>
      <c r="B44" s="131"/>
      <c r="C44" s="132" t="str">
        <f>CONCATENATE("Kopējā cena par ",A35,"",B35," pozīciju bez PVN, EUR:")</f>
        <v>Kopējā cena par 1.2. pozīciju bez PVN, EUR:</v>
      </c>
      <c r="D44" s="132"/>
      <c r="E44" s="132"/>
      <c r="F44" s="132"/>
      <c r="G44" s="25">
        <f>SUMPRODUCT(F37:F43,G37:G43)</f>
        <v>0</v>
      </c>
      <c r="H44"/>
    </row>
    <row r="45" spans="1:8" x14ac:dyDescent="0.25">
      <c r="A45" s="12"/>
      <c r="B45" s="13"/>
      <c r="C45" s="14" t="s">
        <v>45</v>
      </c>
      <c r="D45" s="133" t="s">
        <v>46</v>
      </c>
      <c r="E45" s="134"/>
      <c r="F45" s="133" t="s">
        <v>34</v>
      </c>
      <c r="G45" s="134"/>
      <c r="H45"/>
    </row>
    <row r="46" spans="1:8" x14ac:dyDescent="0.25">
      <c r="A46" s="15" t="str">
        <f t="shared" ref="A46:A59" si="2">CONCATENATE(,$A$35,,$B$35,)</f>
        <v>1.2.</v>
      </c>
      <c r="B46" s="16" t="s">
        <v>60</v>
      </c>
      <c r="C46" s="44" t="s">
        <v>84</v>
      </c>
      <c r="D46" s="149"/>
      <c r="E46" s="150"/>
      <c r="F46" s="116"/>
      <c r="G46" s="117"/>
      <c r="H46"/>
    </row>
    <row r="47" spans="1:8" x14ac:dyDescent="0.25">
      <c r="A47" s="15" t="str">
        <f t="shared" si="2"/>
        <v>1.2.</v>
      </c>
      <c r="B47" s="16" t="s">
        <v>93</v>
      </c>
      <c r="C47" s="37" t="s">
        <v>47</v>
      </c>
      <c r="D47" s="149"/>
      <c r="E47" s="150"/>
      <c r="F47" s="116"/>
      <c r="G47" s="117"/>
      <c r="H47"/>
    </row>
    <row r="48" spans="1:8" x14ac:dyDescent="0.25">
      <c r="A48" s="15" t="str">
        <f t="shared" si="2"/>
        <v>1.2.</v>
      </c>
      <c r="B48" s="16" t="s">
        <v>94</v>
      </c>
      <c r="C48" s="37" t="s">
        <v>8</v>
      </c>
      <c r="D48" s="149"/>
      <c r="E48" s="150"/>
      <c r="F48" s="116"/>
      <c r="G48" s="117"/>
      <c r="H48"/>
    </row>
    <row r="49" spans="1:8" x14ac:dyDescent="0.25">
      <c r="A49" s="15" t="str">
        <f t="shared" si="2"/>
        <v>1.2.</v>
      </c>
      <c r="B49" s="16" t="s">
        <v>95</v>
      </c>
      <c r="C49" s="37" t="s">
        <v>9</v>
      </c>
      <c r="D49" s="149"/>
      <c r="E49" s="150"/>
      <c r="F49" s="116"/>
      <c r="G49" s="117"/>
      <c r="H49"/>
    </row>
    <row r="50" spans="1:8" ht="25.5" x14ac:dyDescent="0.25">
      <c r="A50" s="15" t="str">
        <f t="shared" si="2"/>
        <v>1.2.</v>
      </c>
      <c r="B50" s="16" t="s">
        <v>96</v>
      </c>
      <c r="C50" s="37" t="s">
        <v>39</v>
      </c>
      <c r="D50" s="149"/>
      <c r="E50" s="150"/>
      <c r="F50" s="116"/>
      <c r="G50" s="117"/>
      <c r="H50"/>
    </row>
    <row r="51" spans="1:8" ht="51" x14ac:dyDescent="0.25">
      <c r="A51" s="15" t="str">
        <f t="shared" si="2"/>
        <v>1.2.</v>
      </c>
      <c r="B51" s="16" t="s">
        <v>97</v>
      </c>
      <c r="C51" s="37" t="s">
        <v>43</v>
      </c>
      <c r="D51" s="149"/>
      <c r="E51" s="150"/>
      <c r="F51" s="116"/>
      <c r="G51" s="117"/>
      <c r="H51"/>
    </row>
    <row r="52" spans="1:8" x14ac:dyDescent="0.25">
      <c r="A52" s="15" t="str">
        <f t="shared" si="2"/>
        <v>1.2.</v>
      </c>
      <c r="B52" s="16" t="s">
        <v>61</v>
      </c>
      <c r="C52" s="45" t="s">
        <v>83</v>
      </c>
      <c r="D52" s="149"/>
      <c r="E52" s="150"/>
      <c r="F52" s="116"/>
      <c r="G52" s="117"/>
      <c r="H52"/>
    </row>
    <row r="53" spans="1:8" ht="38.25" x14ac:dyDescent="0.25">
      <c r="A53" s="15" t="str">
        <f t="shared" si="2"/>
        <v>1.2.</v>
      </c>
      <c r="B53" s="16" t="s">
        <v>99</v>
      </c>
      <c r="C53" s="37" t="s">
        <v>85</v>
      </c>
      <c r="D53" s="149"/>
      <c r="E53" s="150"/>
      <c r="F53" s="116"/>
      <c r="G53" s="117"/>
      <c r="H53"/>
    </row>
    <row r="54" spans="1:8" ht="38.25" x14ac:dyDescent="0.25">
      <c r="A54" s="15" t="str">
        <f t="shared" si="2"/>
        <v>1.2.</v>
      </c>
      <c r="B54" s="16" t="s">
        <v>100</v>
      </c>
      <c r="C54" s="37" t="s">
        <v>86</v>
      </c>
      <c r="D54" s="149"/>
      <c r="E54" s="150"/>
      <c r="F54" s="116"/>
      <c r="G54" s="117"/>
      <c r="H54"/>
    </row>
    <row r="55" spans="1:8" ht="25.5" x14ac:dyDescent="0.25">
      <c r="A55" s="15" t="str">
        <f t="shared" si="2"/>
        <v>1.2.</v>
      </c>
      <c r="B55" s="16" t="s">
        <v>101</v>
      </c>
      <c r="C55" s="43" t="s">
        <v>87</v>
      </c>
      <c r="D55" s="149"/>
      <c r="E55" s="150"/>
      <c r="F55" s="116"/>
      <c r="G55" s="117"/>
      <c r="H55"/>
    </row>
    <row r="56" spans="1:8" ht="25.5" x14ac:dyDescent="0.25">
      <c r="A56" s="15" t="str">
        <f t="shared" si="2"/>
        <v>1.2.</v>
      </c>
      <c r="B56" s="16" t="s">
        <v>102</v>
      </c>
      <c r="C56" s="43" t="s">
        <v>88</v>
      </c>
      <c r="D56" s="149"/>
      <c r="E56" s="150"/>
      <c r="F56" s="116"/>
      <c r="G56" s="117"/>
      <c r="H56"/>
    </row>
    <row r="57" spans="1:8" ht="38.25" x14ac:dyDescent="0.25">
      <c r="A57" s="15" t="str">
        <f t="shared" si="2"/>
        <v>1.2.</v>
      </c>
      <c r="B57" s="16" t="s">
        <v>103</v>
      </c>
      <c r="C57" s="37" t="s">
        <v>89</v>
      </c>
      <c r="D57" s="149"/>
      <c r="E57" s="150"/>
      <c r="F57" s="116"/>
      <c r="G57" s="117"/>
      <c r="H57"/>
    </row>
    <row r="58" spans="1:8" ht="51" x14ac:dyDescent="0.25">
      <c r="A58" s="15" t="str">
        <f t="shared" si="2"/>
        <v>1.2.</v>
      </c>
      <c r="B58" s="16" t="s">
        <v>104</v>
      </c>
      <c r="C58" s="37" t="s">
        <v>90</v>
      </c>
      <c r="D58" s="149"/>
      <c r="E58" s="150"/>
      <c r="F58" s="116"/>
      <c r="G58" s="117"/>
    </row>
    <row r="59" spans="1:8" ht="51" x14ac:dyDescent="0.25">
      <c r="A59" s="15" t="str">
        <f t="shared" si="2"/>
        <v>1.2.</v>
      </c>
      <c r="B59" s="16" t="s">
        <v>105</v>
      </c>
      <c r="C59" s="37" t="s">
        <v>91</v>
      </c>
      <c r="D59" s="149"/>
      <c r="E59" s="150"/>
      <c r="F59" s="116"/>
      <c r="G59" s="117"/>
      <c r="H59"/>
    </row>
    <row r="60" spans="1:8" x14ac:dyDescent="0.25">
      <c r="A60" s="38"/>
      <c r="B60" s="39"/>
      <c r="C60" s="28" t="s">
        <v>53</v>
      </c>
      <c r="D60" s="120">
        <v>23443</v>
      </c>
      <c r="E60" s="121"/>
      <c r="F60" s="121"/>
      <c r="G60" s="122"/>
      <c r="H60"/>
    </row>
    <row r="61" spans="1:8" x14ac:dyDescent="0.25">
      <c r="H61"/>
    </row>
    <row r="62" spans="1:8" ht="47.25" x14ac:dyDescent="0.25">
      <c r="A62" s="9" t="s">
        <v>0</v>
      </c>
      <c r="B62" s="10" t="s">
        <v>2</v>
      </c>
      <c r="C62" s="11" t="s">
        <v>13</v>
      </c>
      <c r="D62" s="127"/>
      <c r="E62" s="128"/>
      <c r="F62" s="128"/>
      <c r="G62" s="129"/>
      <c r="H62"/>
    </row>
    <row r="63" spans="1:8" ht="54" x14ac:dyDescent="0.25">
      <c r="A63" s="17"/>
      <c r="B63" s="18"/>
      <c r="C63" s="19" t="s">
        <v>48</v>
      </c>
      <c r="D63" s="20" t="s">
        <v>49</v>
      </c>
      <c r="E63" s="21" t="s">
        <v>50</v>
      </c>
      <c r="F63" s="21" t="s">
        <v>51</v>
      </c>
      <c r="G63" s="21" t="s">
        <v>52</v>
      </c>
      <c r="H63"/>
    </row>
    <row r="64" spans="1:8" ht="38.25" x14ac:dyDescent="0.25">
      <c r="A64" s="15" t="str">
        <f>CONCATENATE(,$A$62,,$B$62,)</f>
        <v>1.3.</v>
      </c>
      <c r="B64" s="16" t="s">
        <v>54</v>
      </c>
      <c r="C64" s="37" t="s">
        <v>109</v>
      </c>
      <c r="D64" s="36"/>
      <c r="E64" s="36"/>
      <c r="F64" s="36">
        <v>30</v>
      </c>
      <c r="G64" s="29"/>
      <c r="H64"/>
    </row>
    <row r="65" spans="1:8" ht="38.25" x14ac:dyDescent="0.25">
      <c r="A65" s="15" t="str">
        <f t="shared" ref="A65:A74" si="3">CONCATENATE(,$A$62,,$B$62,)</f>
        <v>1.3.</v>
      </c>
      <c r="B65" s="16" t="s">
        <v>55</v>
      </c>
      <c r="C65" s="37" t="s">
        <v>106</v>
      </c>
      <c r="D65" s="36"/>
      <c r="E65" s="36"/>
      <c r="F65" s="36">
        <v>30</v>
      </c>
      <c r="G65" s="29"/>
      <c r="H65"/>
    </row>
    <row r="66" spans="1:8" ht="38.25" x14ac:dyDescent="0.25">
      <c r="A66" s="15" t="str">
        <f t="shared" si="3"/>
        <v>1.3.</v>
      </c>
      <c r="B66" s="16" t="s">
        <v>92</v>
      </c>
      <c r="C66" s="37" t="s">
        <v>107</v>
      </c>
      <c r="D66" s="36"/>
      <c r="E66" s="36"/>
      <c r="F66" s="36">
        <v>30</v>
      </c>
      <c r="G66" s="29"/>
      <c r="H66"/>
    </row>
    <row r="67" spans="1:8" ht="25.5" x14ac:dyDescent="0.25">
      <c r="A67" s="15" t="str">
        <f t="shared" si="3"/>
        <v>1.3.</v>
      </c>
      <c r="B67" s="16" t="s">
        <v>56</v>
      </c>
      <c r="C67" s="37" t="s">
        <v>110</v>
      </c>
      <c r="D67" s="36"/>
      <c r="E67" s="36"/>
      <c r="F67" s="36">
        <v>30</v>
      </c>
      <c r="G67" s="29"/>
      <c r="H67"/>
    </row>
    <row r="68" spans="1:8" ht="25.5" x14ac:dyDescent="0.25">
      <c r="A68" s="15" t="str">
        <f t="shared" si="3"/>
        <v>1.3.</v>
      </c>
      <c r="B68" s="16" t="s">
        <v>57</v>
      </c>
      <c r="C68" s="37" t="s">
        <v>108</v>
      </c>
      <c r="D68" s="36"/>
      <c r="E68" s="36"/>
      <c r="F68" s="36">
        <v>30</v>
      </c>
      <c r="G68" s="29"/>
      <c r="H68"/>
    </row>
    <row r="69" spans="1:8" ht="25.5" x14ac:dyDescent="0.25">
      <c r="A69" s="15" t="str">
        <f t="shared" si="3"/>
        <v>1.3.</v>
      </c>
      <c r="B69" s="16" t="s">
        <v>58</v>
      </c>
      <c r="C69" s="37" t="s">
        <v>111</v>
      </c>
      <c r="D69" s="36"/>
      <c r="E69" s="36"/>
      <c r="F69" s="36">
        <v>30</v>
      </c>
      <c r="G69" s="29"/>
      <c r="H69"/>
    </row>
    <row r="70" spans="1:8" ht="25.5" x14ac:dyDescent="0.25">
      <c r="A70" s="15" t="str">
        <f t="shared" si="3"/>
        <v>1.3.</v>
      </c>
      <c r="B70" s="16" t="s">
        <v>59</v>
      </c>
      <c r="C70" s="37" t="s">
        <v>112</v>
      </c>
      <c r="D70" s="36"/>
      <c r="E70" s="36"/>
      <c r="F70" s="36">
        <v>30</v>
      </c>
      <c r="G70" s="29"/>
      <c r="H70"/>
    </row>
    <row r="71" spans="1:8" ht="51" x14ac:dyDescent="0.25">
      <c r="A71" s="15" t="str">
        <f t="shared" si="3"/>
        <v>1.3.</v>
      </c>
      <c r="B71" s="16" t="s">
        <v>60</v>
      </c>
      <c r="C71" s="37" t="s">
        <v>114</v>
      </c>
      <c r="D71" s="36"/>
      <c r="E71" s="36"/>
      <c r="F71" s="36">
        <v>30</v>
      </c>
      <c r="G71" s="29"/>
      <c r="H71"/>
    </row>
    <row r="72" spans="1:8" ht="51" x14ac:dyDescent="0.25">
      <c r="A72" s="15" t="str">
        <f t="shared" si="3"/>
        <v>1.3.</v>
      </c>
      <c r="B72" s="16" t="s">
        <v>61</v>
      </c>
      <c r="C72" s="37" t="s">
        <v>115</v>
      </c>
      <c r="D72" s="36"/>
      <c r="E72" s="36"/>
      <c r="F72" s="36">
        <v>30</v>
      </c>
      <c r="G72" s="29"/>
      <c r="H72"/>
    </row>
    <row r="73" spans="1:8" ht="51" x14ac:dyDescent="0.25">
      <c r="A73" s="15" t="str">
        <f t="shared" si="3"/>
        <v>1.3.</v>
      </c>
      <c r="B73" s="16" t="s">
        <v>98</v>
      </c>
      <c r="C73" s="37" t="s">
        <v>113</v>
      </c>
      <c r="D73" s="36"/>
      <c r="E73" s="36"/>
      <c r="F73" s="36">
        <v>30</v>
      </c>
      <c r="G73" s="29"/>
      <c r="H73"/>
    </row>
    <row r="74" spans="1:8" ht="38.25" x14ac:dyDescent="0.25">
      <c r="A74" s="15" t="str">
        <f t="shared" si="3"/>
        <v>1.3.</v>
      </c>
      <c r="B74" s="16" t="s">
        <v>62</v>
      </c>
      <c r="C74" s="37" t="s">
        <v>116</v>
      </c>
      <c r="D74" s="36"/>
      <c r="E74" s="36"/>
      <c r="F74" s="36">
        <v>30</v>
      </c>
      <c r="G74" s="29"/>
      <c r="H74"/>
    </row>
    <row r="75" spans="1:8" x14ac:dyDescent="0.25">
      <c r="A75" s="130"/>
      <c r="B75" s="131"/>
      <c r="C75" s="132" t="str">
        <f>CONCATENATE("Kopējā cena par ",A62,"",B62," pozīciju bez PVN, EUR:")</f>
        <v>Kopējā cena par 1.3. pozīciju bez PVN, EUR:</v>
      </c>
      <c r="D75" s="132"/>
      <c r="E75" s="132"/>
      <c r="F75" s="132"/>
      <c r="G75" s="25">
        <f>SUMPRODUCT(F64:F74,G64:G74)</f>
        <v>0</v>
      </c>
    </row>
    <row r="76" spans="1:8" x14ac:dyDescent="0.25">
      <c r="A76" s="12"/>
      <c r="B76" s="46"/>
      <c r="C76" s="47" t="s">
        <v>45</v>
      </c>
      <c r="D76" s="133" t="s">
        <v>46</v>
      </c>
      <c r="E76" s="134"/>
      <c r="F76" s="133" t="s">
        <v>34</v>
      </c>
      <c r="G76" s="134"/>
      <c r="H76"/>
    </row>
    <row r="77" spans="1:8" x14ac:dyDescent="0.25">
      <c r="A77" s="15" t="str">
        <f t="shared" ref="A77:A94" si="4">CONCATENATE(,$A$62,,$B$62,)</f>
        <v>1.3.</v>
      </c>
      <c r="B77" s="16" t="s">
        <v>117</v>
      </c>
      <c r="C77" s="44" t="s">
        <v>84</v>
      </c>
      <c r="D77" s="149"/>
      <c r="E77" s="150"/>
      <c r="F77" s="116"/>
      <c r="G77" s="117"/>
      <c r="H77"/>
    </row>
    <row r="78" spans="1:8" x14ac:dyDescent="0.25">
      <c r="A78" s="15" t="str">
        <f t="shared" si="4"/>
        <v>1.3.</v>
      </c>
      <c r="B78" s="16" t="s">
        <v>119</v>
      </c>
      <c r="C78" s="37" t="s">
        <v>47</v>
      </c>
      <c r="D78" s="149"/>
      <c r="E78" s="150"/>
      <c r="F78" s="116"/>
      <c r="G78" s="117"/>
      <c r="H78"/>
    </row>
    <row r="79" spans="1:8" x14ac:dyDescent="0.25">
      <c r="A79" s="15" t="str">
        <f t="shared" si="4"/>
        <v>1.3.</v>
      </c>
      <c r="B79" s="16" t="s">
        <v>120</v>
      </c>
      <c r="C79" s="37" t="s">
        <v>10</v>
      </c>
      <c r="D79" s="149"/>
      <c r="E79" s="150"/>
      <c r="F79" s="116"/>
      <c r="G79" s="117"/>
      <c r="H79"/>
    </row>
    <row r="80" spans="1:8" x14ac:dyDescent="0.25">
      <c r="A80" s="15" t="str">
        <f t="shared" si="4"/>
        <v>1.3.</v>
      </c>
      <c r="B80" s="16" t="s">
        <v>121</v>
      </c>
      <c r="C80" s="37" t="s">
        <v>9</v>
      </c>
      <c r="D80" s="149"/>
      <c r="E80" s="150"/>
      <c r="F80" s="116"/>
      <c r="G80" s="117"/>
      <c r="H80"/>
    </row>
    <row r="81" spans="1:8" ht="25.5" x14ac:dyDescent="0.25">
      <c r="A81" s="15" t="str">
        <f t="shared" si="4"/>
        <v>1.3.</v>
      </c>
      <c r="B81" s="16" t="s">
        <v>122</v>
      </c>
      <c r="C81" s="37" t="s">
        <v>39</v>
      </c>
      <c r="D81" s="149"/>
      <c r="E81" s="150"/>
      <c r="F81" s="116"/>
      <c r="G81" s="117"/>
      <c r="H81"/>
    </row>
    <row r="82" spans="1:8" ht="51" x14ac:dyDescent="0.25">
      <c r="A82" s="15" t="str">
        <f t="shared" si="4"/>
        <v>1.3.</v>
      </c>
      <c r="B82" s="16" t="s">
        <v>123</v>
      </c>
      <c r="C82" s="37" t="s">
        <v>42</v>
      </c>
      <c r="D82" s="149"/>
      <c r="E82" s="150"/>
      <c r="F82" s="116"/>
      <c r="G82" s="117"/>
      <c r="H82"/>
    </row>
    <row r="83" spans="1:8" x14ac:dyDescent="0.25">
      <c r="A83" s="15" t="str">
        <f t="shared" si="4"/>
        <v>1.3.</v>
      </c>
      <c r="B83" s="16" t="s">
        <v>118</v>
      </c>
      <c r="C83" s="45" t="s">
        <v>83</v>
      </c>
      <c r="D83" s="149"/>
      <c r="E83" s="150"/>
      <c r="F83" s="116"/>
      <c r="G83" s="117"/>
      <c r="H83"/>
    </row>
    <row r="84" spans="1:8" ht="38.25" x14ac:dyDescent="0.25">
      <c r="A84" s="15" t="str">
        <f t="shared" si="4"/>
        <v>1.3.</v>
      </c>
      <c r="B84" s="16" t="s">
        <v>125</v>
      </c>
      <c r="C84" s="37" t="s">
        <v>109</v>
      </c>
      <c r="D84" s="149"/>
      <c r="E84" s="150"/>
      <c r="F84" s="116"/>
      <c r="G84" s="117"/>
      <c r="H84"/>
    </row>
    <row r="85" spans="1:8" ht="38.25" x14ac:dyDescent="0.25">
      <c r="A85" s="15" t="str">
        <f t="shared" si="4"/>
        <v>1.3.</v>
      </c>
      <c r="B85" s="16" t="s">
        <v>126</v>
      </c>
      <c r="C85" s="37" t="s">
        <v>106</v>
      </c>
      <c r="D85" s="149"/>
      <c r="E85" s="150"/>
      <c r="F85" s="116"/>
      <c r="G85" s="117"/>
      <c r="H85"/>
    </row>
    <row r="86" spans="1:8" ht="38.25" x14ac:dyDescent="0.25">
      <c r="A86" s="15" t="str">
        <f t="shared" si="4"/>
        <v>1.3.</v>
      </c>
      <c r="B86" s="16" t="s">
        <v>127</v>
      </c>
      <c r="C86" s="37" t="s">
        <v>107</v>
      </c>
      <c r="D86" s="149"/>
      <c r="E86" s="150"/>
      <c r="F86" s="116"/>
      <c r="G86" s="117"/>
      <c r="H86"/>
    </row>
    <row r="87" spans="1:8" ht="25.5" x14ac:dyDescent="0.25">
      <c r="A87" s="15" t="str">
        <f t="shared" si="4"/>
        <v>1.3.</v>
      </c>
      <c r="B87" s="16" t="s">
        <v>128</v>
      </c>
      <c r="C87" s="37" t="s">
        <v>110</v>
      </c>
      <c r="D87" s="149"/>
      <c r="E87" s="150"/>
      <c r="F87" s="116"/>
      <c r="G87" s="117"/>
      <c r="H87"/>
    </row>
    <row r="88" spans="1:8" ht="25.5" x14ac:dyDescent="0.25">
      <c r="A88" s="15" t="str">
        <f t="shared" si="4"/>
        <v>1.3.</v>
      </c>
      <c r="B88" s="16" t="s">
        <v>129</v>
      </c>
      <c r="C88" s="37" t="s">
        <v>108</v>
      </c>
      <c r="D88" s="149"/>
      <c r="E88" s="150"/>
      <c r="F88" s="116"/>
      <c r="G88" s="117"/>
      <c r="H88"/>
    </row>
    <row r="89" spans="1:8" ht="25.5" x14ac:dyDescent="0.25">
      <c r="A89" s="15" t="str">
        <f t="shared" si="4"/>
        <v>1.3.</v>
      </c>
      <c r="B89" s="16" t="s">
        <v>130</v>
      </c>
      <c r="C89" s="37" t="s">
        <v>111</v>
      </c>
      <c r="D89" s="149"/>
      <c r="E89" s="150"/>
      <c r="F89" s="116"/>
      <c r="G89" s="117"/>
      <c r="H89"/>
    </row>
    <row r="90" spans="1:8" ht="25.5" x14ac:dyDescent="0.25">
      <c r="A90" s="15" t="str">
        <f t="shared" si="4"/>
        <v>1.3.</v>
      </c>
      <c r="B90" s="16" t="s">
        <v>131</v>
      </c>
      <c r="C90" s="37" t="s">
        <v>112</v>
      </c>
      <c r="D90" s="149"/>
      <c r="E90" s="150"/>
      <c r="F90" s="116"/>
      <c r="G90" s="117"/>
      <c r="H90"/>
    </row>
    <row r="91" spans="1:8" ht="51" x14ac:dyDescent="0.25">
      <c r="A91" s="15" t="str">
        <f t="shared" si="4"/>
        <v>1.3.</v>
      </c>
      <c r="B91" s="16" t="s">
        <v>132</v>
      </c>
      <c r="C91" s="37" t="s">
        <v>114</v>
      </c>
      <c r="D91" s="149"/>
      <c r="E91" s="150"/>
      <c r="F91" s="116"/>
      <c r="G91" s="117"/>
      <c r="H91"/>
    </row>
    <row r="92" spans="1:8" ht="51" x14ac:dyDescent="0.25">
      <c r="A92" s="15" t="str">
        <f t="shared" si="4"/>
        <v>1.3.</v>
      </c>
      <c r="B92" s="16" t="s">
        <v>133</v>
      </c>
      <c r="C92" s="37" t="s">
        <v>115</v>
      </c>
      <c r="D92" s="149"/>
      <c r="E92" s="150"/>
      <c r="F92" s="116"/>
      <c r="G92" s="117"/>
      <c r="H92"/>
    </row>
    <row r="93" spans="1:8" ht="51" x14ac:dyDescent="0.25">
      <c r="A93" s="15" t="str">
        <f t="shared" si="4"/>
        <v>1.3.</v>
      </c>
      <c r="B93" s="16" t="s">
        <v>134</v>
      </c>
      <c r="C93" s="37" t="s">
        <v>113</v>
      </c>
      <c r="D93" s="149"/>
      <c r="E93" s="150"/>
      <c r="F93" s="116"/>
      <c r="G93" s="117"/>
      <c r="H93"/>
    </row>
    <row r="94" spans="1:8" ht="38.25" x14ac:dyDescent="0.25">
      <c r="A94" s="15" t="str">
        <f t="shared" si="4"/>
        <v>1.3.</v>
      </c>
      <c r="B94" s="16" t="s">
        <v>135</v>
      </c>
      <c r="C94" s="37" t="s">
        <v>116</v>
      </c>
      <c r="D94" s="149"/>
      <c r="E94" s="150"/>
      <c r="F94" s="116"/>
      <c r="G94" s="117"/>
      <c r="H94"/>
    </row>
    <row r="95" spans="1:8" x14ac:dyDescent="0.25">
      <c r="A95" s="48"/>
      <c r="B95" s="49"/>
      <c r="C95" s="28" t="s">
        <v>53</v>
      </c>
      <c r="D95" s="120">
        <v>23443</v>
      </c>
      <c r="E95" s="121"/>
      <c r="F95" s="121"/>
      <c r="G95" s="122"/>
      <c r="H95"/>
    </row>
    <row r="96" spans="1:8" x14ac:dyDescent="0.25">
      <c r="H96"/>
    </row>
    <row r="97" spans="1:8" ht="47.25" x14ac:dyDescent="0.25">
      <c r="A97" s="9" t="s">
        <v>0</v>
      </c>
      <c r="B97" s="10" t="s">
        <v>3</v>
      </c>
      <c r="C97" s="11" t="s">
        <v>16</v>
      </c>
      <c r="D97" s="127"/>
      <c r="E97" s="128"/>
      <c r="F97" s="128"/>
      <c r="G97" s="129"/>
      <c r="H97"/>
    </row>
    <row r="98" spans="1:8" ht="54" x14ac:dyDescent="0.25">
      <c r="A98" s="17"/>
      <c r="B98" s="18"/>
      <c r="C98" s="19" t="s">
        <v>48</v>
      </c>
      <c r="D98" s="20" t="s">
        <v>49</v>
      </c>
      <c r="E98" s="21" t="s">
        <v>50</v>
      </c>
      <c r="F98" s="21" t="s">
        <v>51</v>
      </c>
      <c r="G98" s="21" t="s">
        <v>52</v>
      </c>
      <c r="H98"/>
    </row>
    <row r="99" spans="1:8" ht="38.25" x14ac:dyDescent="0.25">
      <c r="A99" s="15" t="str">
        <f>CONCATENATE(,$A$97,,$B$97,)</f>
        <v>1.4.</v>
      </c>
      <c r="B99" s="16" t="s">
        <v>54</v>
      </c>
      <c r="C99" s="37" t="s">
        <v>136</v>
      </c>
      <c r="D99" s="36"/>
      <c r="E99" s="36"/>
      <c r="F99" s="36">
        <v>30</v>
      </c>
      <c r="G99" s="29"/>
      <c r="H99"/>
    </row>
    <row r="100" spans="1:8" ht="38.25" x14ac:dyDescent="0.25">
      <c r="A100" s="15" t="str">
        <f t="shared" ref="A100:A112" si="5">CONCATENATE(,$A$97,,$B$97,)</f>
        <v>1.4.</v>
      </c>
      <c r="B100" s="16" t="s">
        <v>55</v>
      </c>
      <c r="C100" s="37" t="s">
        <v>137</v>
      </c>
      <c r="D100" s="36"/>
      <c r="E100" s="36"/>
      <c r="F100" s="36">
        <v>30</v>
      </c>
      <c r="G100" s="29"/>
      <c r="H100"/>
    </row>
    <row r="101" spans="1:8" ht="38.25" x14ac:dyDescent="0.25">
      <c r="A101" s="15" t="str">
        <f t="shared" si="5"/>
        <v>1.4.</v>
      </c>
      <c r="B101" s="16" t="s">
        <v>92</v>
      </c>
      <c r="C101" s="37" t="s">
        <v>138</v>
      </c>
      <c r="D101" s="36"/>
      <c r="E101" s="36"/>
      <c r="F101" s="36">
        <v>30</v>
      </c>
      <c r="G101" s="29"/>
      <c r="H101"/>
    </row>
    <row r="102" spans="1:8" ht="38.25" x14ac:dyDescent="0.25">
      <c r="A102" s="15" t="str">
        <f t="shared" si="5"/>
        <v>1.4.</v>
      </c>
      <c r="B102" s="16" t="s">
        <v>56</v>
      </c>
      <c r="C102" s="37" t="s">
        <v>139</v>
      </c>
      <c r="D102" s="36"/>
      <c r="E102" s="36"/>
      <c r="F102" s="36">
        <v>30</v>
      </c>
      <c r="G102" s="29"/>
      <c r="H102"/>
    </row>
    <row r="103" spans="1:8" ht="38.25" x14ac:dyDescent="0.25">
      <c r="A103" s="15" t="str">
        <f t="shared" si="5"/>
        <v>1.4.</v>
      </c>
      <c r="B103" s="16" t="s">
        <v>57</v>
      </c>
      <c r="C103" s="37" t="s">
        <v>140</v>
      </c>
      <c r="D103" s="36"/>
      <c r="E103" s="36"/>
      <c r="F103" s="36">
        <v>30</v>
      </c>
      <c r="G103" s="29"/>
      <c r="H103"/>
    </row>
    <row r="104" spans="1:8" ht="25.5" x14ac:dyDescent="0.25">
      <c r="A104" s="15" t="str">
        <f t="shared" si="5"/>
        <v>1.4.</v>
      </c>
      <c r="B104" s="16" t="s">
        <v>58</v>
      </c>
      <c r="C104" s="37" t="s">
        <v>141</v>
      </c>
      <c r="D104" s="36"/>
      <c r="E104" s="36"/>
      <c r="F104" s="36">
        <v>30</v>
      </c>
      <c r="G104" s="29"/>
      <c r="H104"/>
    </row>
    <row r="105" spans="1:8" ht="25.5" x14ac:dyDescent="0.25">
      <c r="A105" s="15" t="str">
        <f t="shared" si="5"/>
        <v>1.4.</v>
      </c>
      <c r="B105" s="16" t="s">
        <v>59</v>
      </c>
      <c r="C105" s="37" t="s">
        <v>142</v>
      </c>
      <c r="D105" s="36"/>
      <c r="E105" s="36"/>
      <c r="F105" s="36">
        <v>30</v>
      </c>
      <c r="G105" s="29"/>
      <c r="H105"/>
    </row>
    <row r="106" spans="1:8" ht="25.5" x14ac:dyDescent="0.25">
      <c r="A106" s="15" t="str">
        <f t="shared" si="5"/>
        <v>1.4.</v>
      </c>
      <c r="B106" s="16" t="s">
        <v>60</v>
      </c>
      <c r="C106" s="37" t="s">
        <v>143</v>
      </c>
      <c r="D106" s="36"/>
      <c r="E106" s="36"/>
      <c r="F106" s="36">
        <v>30</v>
      </c>
      <c r="G106" s="29"/>
      <c r="H106"/>
    </row>
    <row r="107" spans="1:8" ht="25.5" x14ac:dyDescent="0.25">
      <c r="A107" s="15" t="str">
        <f t="shared" si="5"/>
        <v>1.4.</v>
      </c>
      <c r="B107" s="16" t="s">
        <v>61</v>
      </c>
      <c r="C107" s="37" t="s">
        <v>144</v>
      </c>
      <c r="D107" s="36"/>
      <c r="E107" s="36"/>
      <c r="F107" s="36">
        <v>30</v>
      </c>
      <c r="G107" s="29"/>
      <c r="H107"/>
    </row>
    <row r="108" spans="1:8" ht="25.5" x14ac:dyDescent="0.25">
      <c r="A108" s="15" t="str">
        <f t="shared" si="5"/>
        <v>1.4.</v>
      </c>
      <c r="B108" s="16" t="s">
        <v>98</v>
      </c>
      <c r="C108" s="37" t="s">
        <v>145</v>
      </c>
      <c r="D108" s="36"/>
      <c r="E108" s="36"/>
      <c r="F108" s="36">
        <v>30</v>
      </c>
      <c r="G108" s="29"/>
      <c r="H108"/>
    </row>
    <row r="109" spans="1:8" ht="25.5" x14ac:dyDescent="0.25">
      <c r="A109" s="15" t="str">
        <f t="shared" si="5"/>
        <v>1.4.</v>
      </c>
      <c r="B109" s="16" t="s">
        <v>62</v>
      </c>
      <c r="C109" s="37" t="s">
        <v>146</v>
      </c>
      <c r="D109" s="36"/>
      <c r="E109" s="36"/>
      <c r="F109" s="36">
        <v>30</v>
      </c>
      <c r="G109" s="29"/>
      <c r="H109"/>
    </row>
    <row r="110" spans="1:8" ht="42.75" customHeight="1" x14ac:dyDescent="0.25">
      <c r="A110" s="15" t="str">
        <f t="shared" si="5"/>
        <v>1.4.</v>
      </c>
      <c r="B110" s="16" t="s">
        <v>117</v>
      </c>
      <c r="C110" s="37" t="s">
        <v>147</v>
      </c>
      <c r="D110" s="36"/>
      <c r="E110" s="36"/>
      <c r="F110" s="36">
        <v>30</v>
      </c>
      <c r="G110" s="29"/>
      <c r="H110"/>
    </row>
    <row r="111" spans="1:8" ht="51" x14ac:dyDescent="0.25">
      <c r="A111" s="15" t="str">
        <f t="shared" si="5"/>
        <v>1.4.</v>
      </c>
      <c r="B111" s="16" t="s">
        <v>118</v>
      </c>
      <c r="C111" s="37" t="s">
        <v>149</v>
      </c>
      <c r="D111" s="36"/>
      <c r="E111" s="36"/>
      <c r="F111" s="36">
        <v>30</v>
      </c>
      <c r="G111" s="29"/>
      <c r="H111"/>
    </row>
    <row r="112" spans="1:8" ht="51" x14ac:dyDescent="0.25">
      <c r="A112" s="15" t="str">
        <f t="shared" si="5"/>
        <v>1.4.</v>
      </c>
      <c r="B112" s="16" t="s">
        <v>124</v>
      </c>
      <c r="C112" s="37" t="s">
        <v>148</v>
      </c>
      <c r="D112" s="36"/>
      <c r="E112" s="36"/>
      <c r="F112" s="36">
        <v>30</v>
      </c>
      <c r="G112" s="29"/>
      <c r="H112"/>
    </row>
    <row r="113" spans="1:8" x14ac:dyDescent="0.25">
      <c r="A113" s="130"/>
      <c r="B113" s="131"/>
      <c r="C113" s="132" t="str">
        <f>CONCATENATE("Kopējā cena par ",A97,"",B97," pozīciju bez PVN, EUR:")</f>
        <v>Kopējā cena par 1.4. pozīciju bez PVN, EUR:</v>
      </c>
      <c r="D113" s="132"/>
      <c r="E113" s="132"/>
      <c r="F113" s="132"/>
      <c r="G113" s="25">
        <f>SUMPRODUCT(F99:F112,G99:G112)</f>
        <v>0</v>
      </c>
    </row>
    <row r="114" spans="1:8" x14ac:dyDescent="0.25">
      <c r="A114" s="130"/>
      <c r="B114" s="131"/>
      <c r="C114" s="47" t="s">
        <v>45</v>
      </c>
      <c r="D114" s="133" t="s">
        <v>46</v>
      </c>
      <c r="E114" s="134"/>
      <c r="F114" s="133" t="s">
        <v>34</v>
      </c>
      <c r="G114" s="134"/>
      <c r="H114"/>
    </row>
    <row r="115" spans="1:8" x14ac:dyDescent="0.25">
      <c r="A115" s="15" t="str">
        <f t="shared" ref="A115:A135" si="6">CONCATENATE(,$A$97,,$B$97,)</f>
        <v>1.4.</v>
      </c>
      <c r="B115" s="16" t="s">
        <v>150</v>
      </c>
      <c r="C115" s="44" t="s">
        <v>84</v>
      </c>
      <c r="D115" s="116"/>
      <c r="E115" s="117"/>
      <c r="F115" s="116"/>
      <c r="G115" s="117"/>
      <c r="H115"/>
    </row>
    <row r="116" spans="1:8" x14ac:dyDescent="0.25">
      <c r="A116" s="15" t="str">
        <f t="shared" si="6"/>
        <v>1.4.</v>
      </c>
      <c r="B116" s="16" t="s">
        <v>152</v>
      </c>
      <c r="C116" s="37" t="s">
        <v>47</v>
      </c>
      <c r="D116" s="116"/>
      <c r="E116" s="117"/>
      <c r="F116" s="116"/>
      <c r="G116" s="117"/>
      <c r="H116"/>
    </row>
    <row r="117" spans="1:8" x14ac:dyDescent="0.25">
      <c r="A117" s="15" t="str">
        <f t="shared" si="6"/>
        <v>1.4.</v>
      </c>
      <c r="B117" s="16" t="s">
        <v>153</v>
      </c>
      <c r="C117" s="37" t="s">
        <v>11</v>
      </c>
      <c r="D117" s="116"/>
      <c r="E117" s="117"/>
      <c r="F117" s="116"/>
      <c r="G117" s="117"/>
      <c r="H117"/>
    </row>
    <row r="118" spans="1:8" x14ac:dyDescent="0.25">
      <c r="A118" s="15" t="str">
        <f t="shared" si="6"/>
        <v>1.4.</v>
      </c>
      <c r="B118" s="16" t="s">
        <v>154</v>
      </c>
      <c r="C118" s="37" t="s">
        <v>12</v>
      </c>
      <c r="D118" s="116"/>
      <c r="E118" s="117"/>
      <c r="F118" s="116"/>
      <c r="G118" s="117"/>
      <c r="H118"/>
    </row>
    <row r="119" spans="1:8" ht="25.5" x14ac:dyDescent="0.25">
      <c r="A119" s="15" t="str">
        <f t="shared" si="6"/>
        <v>1.4.</v>
      </c>
      <c r="B119" s="16" t="s">
        <v>155</v>
      </c>
      <c r="C119" s="37" t="s">
        <v>39</v>
      </c>
      <c r="D119" s="116"/>
      <c r="E119" s="117"/>
      <c r="F119" s="116"/>
      <c r="G119" s="117"/>
      <c r="H119"/>
    </row>
    <row r="120" spans="1:8" ht="51" x14ac:dyDescent="0.25">
      <c r="A120" s="15" t="str">
        <f t="shared" si="6"/>
        <v>1.4.</v>
      </c>
      <c r="B120" s="16" t="s">
        <v>156</v>
      </c>
      <c r="C120" s="37" t="s">
        <v>41</v>
      </c>
      <c r="D120" s="116"/>
      <c r="E120" s="117"/>
      <c r="F120" s="116"/>
      <c r="G120" s="117"/>
      <c r="H120"/>
    </row>
    <row r="121" spans="1:8" x14ac:dyDescent="0.25">
      <c r="A121" s="15" t="str">
        <f t="shared" si="6"/>
        <v>1.4.</v>
      </c>
      <c r="B121" s="16" t="s">
        <v>151</v>
      </c>
      <c r="C121" s="45" t="s">
        <v>83</v>
      </c>
      <c r="D121" s="116"/>
      <c r="E121" s="117"/>
      <c r="F121" s="116"/>
      <c r="G121" s="117"/>
      <c r="H121"/>
    </row>
    <row r="122" spans="1:8" ht="38.25" x14ac:dyDescent="0.25">
      <c r="A122" s="15" t="str">
        <f t="shared" si="6"/>
        <v>1.4.</v>
      </c>
      <c r="B122" s="16" t="s">
        <v>157</v>
      </c>
      <c r="C122" s="37" t="s">
        <v>136</v>
      </c>
      <c r="D122" s="116"/>
      <c r="E122" s="117"/>
      <c r="F122" s="116"/>
      <c r="G122" s="117"/>
      <c r="H122"/>
    </row>
    <row r="123" spans="1:8" ht="38.25" x14ac:dyDescent="0.25">
      <c r="A123" s="15" t="str">
        <f t="shared" si="6"/>
        <v>1.4.</v>
      </c>
      <c r="B123" s="16" t="s">
        <v>158</v>
      </c>
      <c r="C123" s="37" t="s">
        <v>137</v>
      </c>
      <c r="D123" s="116"/>
      <c r="E123" s="117"/>
      <c r="F123" s="116"/>
      <c r="G123" s="117"/>
      <c r="H123"/>
    </row>
    <row r="124" spans="1:8" ht="38.25" x14ac:dyDescent="0.25">
      <c r="A124" s="15" t="str">
        <f t="shared" si="6"/>
        <v>1.4.</v>
      </c>
      <c r="B124" s="16" t="s">
        <v>159</v>
      </c>
      <c r="C124" s="37" t="s">
        <v>138</v>
      </c>
      <c r="D124" s="116"/>
      <c r="E124" s="117"/>
      <c r="F124" s="116"/>
      <c r="G124" s="117"/>
      <c r="H124"/>
    </row>
    <row r="125" spans="1:8" ht="38.25" x14ac:dyDescent="0.25">
      <c r="A125" s="15" t="str">
        <f t="shared" si="6"/>
        <v>1.4.</v>
      </c>
      <c r="B125" s="16" t="s">
        <v>160</v>
      </c>
      <c r="C125" s="37" t="s">
        <v>139</v>
      </c>
      <c r="D125" s="116"/>
      <c r="E125" s="117"/>
      <c r="F125" s="116"/>
      <c r="G125" s="117"/>
      <c r="H125"/>
    </row>
    <row r="126" spans="1:8" ht="38.25" x14ac:dyDescent="0.25">
      <c r="A126" s="15" t="str">
        <f t="shared" si="6"/>
        <v>1.4.</v>
      </c>
      <c r="B126" s="16" t="s">
        <v>161</v>
      </c>
      <c r="C126" s="37" t="s">
        <v>140</v>
      </c>
      <c r="D126" s="116"/>
      <c r="E126" s="117"/>
      <c r="F126" s="116"/>
      <c r="G126" s="117"/>
      <c r="H126"/>
    </row>
    <row r="127" spans="1:8" ht="25.5" x14ac:dyDescent="0.25">
      <c r="A127" s="15" t="str">
        <f t="shared" si="6"/>
        <v>1.4.</v>
      </c>
      <c r="B127" s="16" t="s">
        <v>162</v>
      </c>
      <c r="C127" s="37" t="s">
        <v>141</v>
      </c>
      <c r="D127" s="116"/>
      <c r="E127" s="117"/>
      <c r="F127" s="116"/>
      <c r="G127" s="117"/>
      <c r="H127"/>
    </row>
    <row r="128" spans="1:8" ht="25.5" x14ac:dyDescent="0.25">
      <c r="A128" s="15" t="str">
        <f t="shared" si="6"/>
        <v>1.4.</v>
      </c>
      <c r="B128" s="16" t="s">
        <v>163</v>
      </c>
      <c r="C128" s="37" t="s">
        <v>142</v>
      </c>
      <c r="D128" s="116"/>
      <c r="E128" s="117"/>
      <c r="F128" s="116"/>
      <c r="G128" s="117"/>
      <c r="H128"/>
    </row>
    <row r="129" spans="1:8" ht="25.5" x14ac:dyDescent="0.25">
      <c r="A129" s="15" t="str">
        <f t="shared" si="6"/>
        <v>1.4.</v>
      </c>
      <c r="B129" s="16" t="s">
        <v>164</v>
      </c>
      <c r="C129" s="37" t="s">
        <v>143</v>
      </c>
      <c r="D129" s="116"/>
      <c r="E129" s="117"/>
      <c r="F129" s="116"/>
      <c r="G129" s="117"/>
      <c r="H129"/>
    </row>
    <row r="130" spans="1:8" ht="25.5" x14ac:dyDescent="0.25">
      <c r="A130" s="15" t="str">
        <f t="shared" si="6"/>
        <v>1.4.</v>
      </c>
      <c r="B130" s="16" t="s">
        <v>165</v>
      </c>
      <c r="C130" s="37" t="s">
        <v>144</v>
      </c>
      <c r="D130" s="116"/>
      <c r="E130" s="117"/>
      <c r="F130" s="116"/>
      <c r="G130" s="117"/>
      <c r="H130"/>
    </row>
    <row r="131" spans="1:8" ht="25.5" x14ac:dyDescent="0.25">
      <c r="A131" s="15" t="str">
        <f t="shared" si="6"/>
        <v>1.4.</v>
      </c>
      <c r="B131" s="16" t="s">
        <v>166</v>
      </c>
      <c r="C131" s="37" t="s">
        <v>145</v>
      </c>
      <c r="D131" s="116"/>
      <c r="E131" s="117"/>
      <c r="F131" s="116"/>
      <c r="G131" s="117"/>
      <c r="H131"/>
    </row>
    <row r="132" spans="1:8" ht="25.5" x14ac:dyDescent="0.25">
      <c r="A132" s="15" t="str">
        <f t="shared" si="6"/>
        <v>1.4.</v>
      </c>
      <c r="B132" s="16" t="s">
        <v>167</v>
      </c>
      <c r="C132" s="37" t="s">
        <v>146</v>
      </c>
      <c r="D132" s="116"/>
      <c r="E132" s="117"/>
      <c r="F132" s="116"/>
      <c r="G132" s="117"/>
      <c r="H132"/>
    </row>
    <row r="133" spans="1:8" ht="38.25" x14ac:dyDescent="0.25">
      <c r="A133" s="15" t="str">
        <f t="shared" si="6"/>
        <v>1.4.</v>
      </c>
      <c r="B133" s="16" t="s">
        <v>168</v>
      </c>
      <c r="C133" s="37" t="s">
        <v>147</v>
      </c>
      <c r="D133" s="116"/>
      <c r="E133" s="117"/>
      <c r="F133" s="116"/>
      <c r="G133" s="117"/>
      <c r="H133"/>
    </row>
    <row r="134" spans="1:8" ht="51" x14ac:dyDescent="0.25">
      <c r="A134" s="15" t="str">
        <f t="shared" si="6"/>
        <v>1.4.</v>
      </c>
      <c r="B134" s="16" t="s">
        <v>169</v>
      </c>
      <c r="C134" s="37" t="s">
        <v>149</v>
      </c>
      <c r="D134" s="116"/>
      <c r="E134" s="117"/>
      <c r="F134" s="116"/>
      <c r="G134" s="117"/>
      <c r="H134"/>
    </row>
    <row r="135" spans="1:8" ht="51" x14ac:dyDescent="0.25">
      <c r="A135" s="15" t="str">
        <f t="shared" si="6"/>
        <v>1.4.</v>
      </c>
      <c r="B135" s="16" t="s">
        <v>170</v>
      </c>
      <c r="C135" s="37" t="s">
        <v>148</v>
      </c>
      <c r="D135" s="116"/>
      <c r="E135" s="117"/>
      <c r="F135" s="116"/>
      <c r="G135" s="117"/>
      <c r="H135"/>
    </row>
    <row r="136" spans="1:8" x14ac:dyDescent="0.25">
      <c r="A136" s="26"/>
      <c r="B136" s="27"/>
      <c r="C136" s="28" t="s">
        <v>53</v>
      </c>
      <c r="D136" s="120">
        <v>23443</v>
      </c>
      <c r="E136" s="121"/>
      <c r="F136" s="121"/>
      <c r="G136" s="122"/>
      <c r="H136"/>
    </row>
    <row r="137" spans="1:8" x14ac:dyDescent="0.25">
      <c r="H137"/>
    </row>
    <row r="138" spans="1:8" ht="31.5" x14ac:dyDescent="0.25">
      <c r="A138" s="9" t="s">
        <v>0</v>
      </c>
      <c r="B138" s="10" t="s">
        <v>4</v>
      </c>
      <c r="C138" s="11" t="s">
        <v>17</v>
      </c>
      <c r="D138" s="127"/>
      <c r="E138" s="128"/>
      <c r="F138" s="128"/>
      <c r="G138" s="129"/>
      <c r="H138"/>
    </row>
    <row r="139" spans="1:8" ht="54" x14ac:dyDescent="0.25">
      <c r="A139" s="17"/>
      <c r="B139" s="18"/>
      <c r="C139" s="19" t="s">
        <v>48</v>
      </c>
      <c r="D139" s="20" t="s">
        <v>49</v>
      </c>
      <c r="E139" s="21" t="s">
        <v>50</v>
      </c>
      <c r="F139" s="21" t="s">
        <v>51</v>
      </c>
      <c r="G139" s="21" t="s">
        <v>52</v>
      </c>
      <c r="H139"/>
    </row>
    <row r="140" spans="1:8" ht="38.25" x14ac:dyDescent="0.25">
      <c r="A140" s="15" t="str">
        <f>CONCATENATE(,$A$138,,$B$138,)</f>
        <v>1.5.</v>
      </c>
      <c r="B140" s="16" t="s">
        <v>54</v>
      </c>
      <c r="C140" s="50" t="s">
        <v>172</v>
      </c>
      <c r="D140" s="36"/>
      <c r="E140" s="36"/>
      <c r="F140" s="36">
        <v>30</v>
      </c>
      <c r="G140" s="29">
        <f>F140*E140</f>
        <v>0</v>
      </c>
      <c r="H140"/>
    </row>
    <row r="141" spans="1:8" x14ac:dyDescent="0.25">
      <c r="A141" s="130"/>
      <c r="B141" s="131"/>
      <c r="C141" s="132" t="str">
        <f>CONCATENATE("Kopējā cena par ",A138,"",B138," pozīciju bez PVN, EUR:")</f>
        <v>Kopējā cena par 1.5. pozīciju bez PVN, EUR:</v>
      </c>
      <c r="D141" s="132"/>
      <c r="E141" s="132"/>
      <c r="F141" s="132"/>
      <c r="G141" s="25">
        <f>F140*G140</f>
        <v>0</v>
      </c>
    </row>
    <row r="142" spans="1:8" x14ac:dyDescent="0.25">
      <c r="A142" s="12"/>
      <c r="B142" s="46"/>
      <c r="C142" s="47" t="s">
        <v>45</v>
      </c>
      <c r="D142" s="133" t="s">
        <v>46</v>
      </c>
      <c r="E142" s="134"/>
      <c r="F142" s="133" t="s">
        <v>34</v>
      </c>
      <c r="G142" s="134"/>
      <c r="H142"/>
    </row>
    <row r="143" spans="1:8" x14ac:dyDescent="0.25">
      <c r="A143" s="15" t="str">
        <f>CONCATENATE(,$A$138,,$B$138,)</f>
        <v>1.5.</v>
      </c>
      <c r="B143" s="16" t="s">
        <v>55</v>
      </c>
      <c r="C143" s="37" t="s">
        <v>47</v>
      </c>
      <c r="D143" s="116"/>
      <c r="E143" s="117"/>
      <c r="F143" s="116"/>
      <c r="G143" s="117"/>
      <c r="H143"/>
    </row>
    <row r="144" spans="1:8" x14ac:dyDescent="0.25">
      <c r="A144" s="15" t="str">
        <f t="shared" ref="A144:A149" si="7">CONCATENATE(,$A$138,,$B$138,)</f>
        <v>1.5.</v>
      </c>
      <c r="B144" s="16" t="s">
        <v>92</v>
      </c>
      <c r="C144" s="37" t="s">
        <v>36</v>
      </c>
      <c r="D144" s="116"/>
      <c r="E144" s="117"/>
      <c r="F144" s="116"/>
      <c r="G144" s="117"/>
      <c r="H144"/>
    </row>
    <row r="145" spans="1:8" x14ac:dyDescent="0.25">
      <c r="A145" s="15" t="str">
        <f t="shared" si="7"/>
        <v>1.5.</v>
      </c>
      <c r="B145" s="16" t="s">
        <v>56</v>
      </c>
      <c r="C145" s="37" t="s">
        <v>37</v>
      </c>
      <c r="D145" s="116"/>
      <c r="E145" s="117"/>
      <c r="F145" s="116"/>
      <c r="G145" s="117"/>
      <c r="H145"/>
    </row>
    <row r="146" spans="1:8" x14ac:dyDescent="0.25">
      <c r="A146" s="15" t="str">
        <f t="shared" si="7"/>
        <v>1.5.</v>
      </c>
      <c r="B146" s="16" t="s">
        <v>57</v>
      </c>
      <c r="C146" s="37" t="s">
        <v>38</v>
      </c>
      <c r="D146" s="116"/>
      <c r="E146" s="117"/>
      <c r="F146" s="116"/>
      <c r="G146" s="117"/>
      <c r="H146"/>
    </row>
    <row r="147" spans="1:8" ht="38.25" x14ac:dyDescent="0.25">
      <c r="A147" s="15" t="str">
        <f t="shared" si="7"/>
        <v>1.5.</v>
      </c>
      <c r="B147" s="16" t="s">
        <v>58</v>
      </c>
      <c r="C147" s="37" t="s">
        <v>171</v>
      </c>
      <c r="D147" s="116"/>
      <c r="E147" s="117"/>
      <c r="F147" s="116"/>
      <c r="G147" s="117"/>
      <c r="H147"/>
    </row>
    <row r="148" spans="1:8" ht="25.5" x14ac:dyDescent="0.25">
      <c r="A148" s="15" t="str">
        <f t="shared" si="7"/>
        <v>1.5.</v>
      </c>
      <c r="B148" s="16" t="s">
        <v>59</v>
      </c>
      <c r="C148" s="37" t="s">
        <v>39</v>
      </c>
      <c r="D148" s="116"/>
      <c r="E148" s="117"/>
      <c r="F148" s="116"/>
      <c r="G148" s="117"/>
      <c r="H148"/>
    </row>
    <row r="149" spans="1:8" ht="51" x14ac:dyDescent="0.25">
      <c r="A149" s="15" t="str">
        <f t="shared" si="7"/>
        <v>1.5.</v>
      </c>
      <c r="B149" s="16" t="s">
        <v>60</v>
      </c>
      <c r="C149" s="37" t="s">
        <v>40</v>
      </c>
      <c r="D149" s="116"/>
      <c r="E149" s="117"/>
      <c r="F149" s="116"/>
      <c r="G149" s="117"/>
      <c r="H149"/>
    </row>
    <row r="150" spans="1:8" x14ac:dyDescent="0.25">
      <c r="A150" s="48"/>
      <c r="B150" s="49"/>
      <c r="C150" s="28" t="s">
        <v>53</v>
      </c>
      <c r="D150" s="120">
        <v>23443</v>
      </c>
      <c r="E150" s="121"/>
      <c r="F150" s="121"/>
      <c r="G150" s="122"/>
      <c r="H150"/>
    </row>
    <row r="151" spans="1:8" x14ac:dyDescent="0.25">
      <c r="H151"/>
    </row>
    <row r="152" spans="1:8" ht="15.75" x14ac:dyDescent="0.25">
      <c r="A152" s="9" t="s">
        <v>0</v>
      </c>
      <c r="B152" s="10" t="s">
        <v>30</v>
      </c>
      <c r="C152" s="11" t="s">
        <v>179</v>
      </c>
      <c r="D152" s="127"/>
      <c r="E152" s="128"/>
      <c r="F152" s="128"/>
      <c r="G152" s="129"/>
      <c r="H152"/>
    </row>
    <row r="153" spans="1:8" ht="54" x14ac:dyDescent="0.25">
      <c r="A153" s="17"/>
      <c r="B153" s="18"/>
      <c r="C153" s="19" t="s">
        <v>48</v>
      </c>
      <c r="D153" s="20" t="s">
        <v>49</v>
      </c>
      <c r="E153" s="21" t="s">
        <v>50</v>
      </c>
      <c r="F153" s="21" t="s">
        <v>51</v>
      </c>
      <c r="G153" s="21" t="s">
        <v>52</v>
      </c>
      <c r="H153"/>
    </row>
    <row r="154" spans="1:8" x14ac:dyDescent="0.25">
      <c r="A154" s="15" t="str">
        <f>CONCATENATE(,$A$152,,$B$152,)</f>
        <v>1.6.</v>
      </c>
      <c r="B154" s="16" t="s">
        <v>54</v>
      </c>
      <c r="C154" s="35" t="s">
        <v>174</v>
      </c>
      <c r="D154" s="23"/>
      <c r="E154" s="23"/>
      <c r="F154" s="23">
        <v>2</v>
      </c>
      <c r="G154" s="24"/>
      <c r="H154"/>
    </row>
    <row r="155" spans="1:8" x14ac:dyDescent="0.25">
      <c r="A155" s="130"/>
      <c r="B155" s="131"/>
      <c r="C155" s="132" t="str">
        <f>CONCATENATE("Kopējā cena par ",A152,"",B152," pozīciju bez PVN, EUR:")</f>
        <v>Kopējā cena par 1.6. pozīciju bez PVN, EUR:</v>
      </c>
      <c r="D155" s="132"/>
      <c r="E155" s="132"/>
      <c r="F155" s="132"/>
      <c r="G155" s="25">
        <f>F154*G154</f>
        <v>0</v>
      </c>
      <c r="H155"/>
    </row>
    <row r="156" spans="1:8" x14ac:dyDescent="0.25">
      <c r="A156" s="12"/>
      <c r="B156" s="13"/>
      <c r="C156" s="14" t="s">
        <v>45</v>
      </c>
      <c r="D156" s="133" t="s">
        <v>46</v>
      </c>
      <c r="E156" s="134"/>
      <c r="F156" s="133" t="s">
        <v>34</v>
      </c>
      <c r="G156" s="134"/>
      <c r="H156"/>
    </row>
    <row r="157" spans="1:8" x14ac:dyDescent="0.25">
      <c r="A157" s="15" t="str">
        <f>CONCATENATE(,$A$152,,$B$152,)</f>
        <v>1.6.</v>
      </c>
      <c r="B157" s="16" t="s">
        <v>55</v>
      </c>
      <c r="C157" s="34" t="s">
        <v>176</v>
      </c>
      <c r="D157" s="142"/>
      <c r="E157" s="143"/>
      <c r="F157" s="142"/>
      <c r="G157" s="143"/>
      <c r="H157"/>
    </row>
    <row r="158" spans="1:8" x14ac:dyDescent="0.25">
      <c r="A158" s="15" t="str">
        <f t="shared" ref="A158:A161" si="8">CONCATENATE(,$A$152,,$B$152,)</f>
        <v>1.6.</v>
      </c>
      <c r="B158" s="16" t="s">
        <v>92</v>
      </c>
      <c r="C158" s="34" t="s">
        <v>177</v>
      </c>
      <c r="D158" s="142"/>
      <c r="E158" s="143"/>
      <c r="F158" s="142"/>
      <c r="G158" s="143"/>
      <c r="H158"/>
    </row>
    <row r="159" spans="1:8" ht="26.25" x14ac:dyDescent="0.25">
      <c r="A159" s="15" t="str">
        <f t="shared" si="8"/>
        <v>1.6.</v>
      </c>
      <c r="B159" s="16" t="s">
        <v>56</v>
      </c>
      <c r="C159" s="34" t="s">
        <v>178</v>
      </c>
      <c r="D159" s="142"/>
      <c r="E159" s="143"/>
      <c r="F159" s="142"/>
      <c r="G159" s="143"/>
      <c r="H159"/>
    </row>
    <row r="160" spans="1:8" x14ac:dyDescent="0.25">
      <c r="A160" s="15" t="str">
        <f t="shared" si="8"/>
        <v>1.6.</v>
      </c>
      <c r="B160" s="16" t="s">
        <v>57</v>
      </c>
      <c r="C160" s="37" t="s">
        <v>174</v>
      </c>
      <c r="D160" s="142"/>
      <c r="E160" s="143"/>
      <c r="F160" s="142"/>
      <c r="G160" s="143"/>
      <c r="H160"/>
    </row>
    <row r="161" spans="1:8" ht="38.25" x14ac:dyDescent="0.25">
      <c r="A161" s="15" t="str">
        <f t="shared" si="8"/>
        <v>1.6.</v>
      </c>
      <c r="B161" s="16" t="s">
        <v>58</v>
      </c>
      <c r="C161" s="37" t="s">
        <v>175</v>
      </c>
      <c r="D161" s="142"/>
      <c r="E161" s="143"/>
      <c r="F161" s="142"/>
      <c r="G161" s="143"/>
    </row>
    <row r="162" spans="1:8" x14ac:dyDescent="0.25">
      <c r="A162" s="26"/>
      <c r="B162" s="27"/>
      <c r="C162" s="28" t="s">
        <v>53</v>
      </c>
      <c r="D162" s="120">
        <v>23442</v>
      </c>
      <c r="E162" s="121"/>
      <c r="F162" s="121"/>
      <c r="G162" s="122"/>
      <c r="H162"/>
    </row>
    <row r="163" spans="1:8" x14ac:dyDescent="0.25">
      <c r="B163"/>
      <c r="C163"/>
      <c r="D163"/>
      <c r="E163"/>
      <c r="F163"/>
      <c r="G163"/>
      <c r="H163"/>
    </row>
    <row r="164" spans="1:8" ht="15.75" x14ac:dyDescent="0.25">
      <c r="A164" s="9" t="s">
        <v>0</v>
      </c>
      <c r="B164" s="10" t="s">
        <v>234</v>
      </c>
      <c r="C164" s="11" t="s">
        <v>269</v>
      </c>
      <c r="D164" s="127"/>
      <c r="E164" s="128"/>
      <c r="F164" s="128"/>
      <c r="G164" s="129"/>
      <c r="H164"/>
    </row>
    <row r="165" spans="1:8" ht="54" x14ac:dyDescent="0.25">
      <c r="A165" s="17"/>
      <c r="B165" s="18"/>
      <c r="C165" s="19" t="s">
        <v>48</v>
      </c>
      <c r="D165" s="20" t="s">
        <v>49</v>
      </c>
      <c r="E165" s="21" t="s">
        <v>50</v>
      </c>
      <c r="F165" s="21" t="s">
        <v>51</v>
      </c>
      <c r="G165" s="21" t="s">
        <v>52</v>
      </c>
      <c r="H165"/>
    </row>
    <row r="166" spans="1:8" x14ac:dyDescent="0.25">
      <c r="A166" s="15" t="str">
        <f>CONCATENATE(,$A$164,$B$164,)</f>
        <v>1.8.</v>
      </c>
      <c r="B166" s="16" t="s">
        <v>54</v>
      </c>
      <c r="C166" s="110" t="s">
        <v>216</v>
      </c>
      <c r="D166" s="36"/>
      <c r="E166" s="36"/>
      <c r="F166" s="36">
        <v>1</v>
      </c>
      <c r="G166" s="29"/>
      <c r="H166"/>
    </row>
    <row r="167" spans="1:8" x14ac:dyDescent="0.25">
      <c r="A167" s="15" t="str">
        <f t="shared" ref="A167:A184" si="9">CONCATENATE(,$A$164,$B$164,)</f>
        <v>1.8.</v>
      </c>
      <c r="B167" s="16" t="s">
        <v>55</v>
      </c>
      <c r="C167" s="110" t="s">
        <v>217</v>
      </c>
      <c r="D167" s="36"/>
      <c r="E167" s="36"/>
      <c r="F167" s="36">
        <v>1</v>
      </c>
      <c r="G167" s="29"/>
      <c r="H167"/>
    </row>
    <row r="168" spans="1:8" ht="16.5" customHeight="1" x14ac:dyDescent="0.25">
      <c r="A168" s="15" t="str">
        <f t="shared" si="9"/>
        <v>1.8.</v>
      </c>
      <c r="B168" s="16" t="s">
        <v>92</v>
      </c>
      <c r="C168" s="110" t="s">
        <v>218</v>
      </c>
      <c r="D168" s="36"/>
      <c r="E168" s="36"/>
      <c r="F168" s="36">
        <v>1</v>
      </c>
      <c r="G168" s="29"/>
      <c r="H168"/>
    </row>
    <row r="169" spans="1:8" ht="15.75" customHeight="1" x14ac:dyDescent="0.25">
      <c r="A169" s="15" t="str">
        <f t="shared" si="9"/>
        <v>1.8.</v>
      </c>
      <c r="B169" s="16" t="s">
        <v>56</v>
      </c>
      <c r="C169" s="110" t="s">
        <v>219</v>
      </c>
      <c r="D169" s="36"/>
      <c r="E169" s="36"/>
      <c r="F169" s="36">
        <v>1</v>
      </c>
      <c r="G169" s="29"/>
      <c r="H169"/>
    </row>
    <row r="170" spans="1:8" ht="25.5" x14ac:dyDescent="0.25">
      <c r="A170" s="15" t="str">
        <f t="shared" si="9"/>
        <v>1.8.</v>
      </c>
      <c r="B170" s="16" t="s">
        <v>57</v>
      </c>
      <c r="C170" s="110" t="s">
        <v>220</v>
      </c>
      <c r="D170" s="36"/>
      <c r="E170" s="36"/>
      <c r="F170" s="36">
        <v>1</v>
      </c>
      <c r="G170" s="29"/>
      <c r="H170"/>
    </row>
    <row r="171" spans="1:8" ht="25.5" x14ac:dyDescent="0.25">
      <c r="A171" s="15" t="str">
        <f t="shared" si="9"/>
        <v>1.8.</v>
      </c>
      <c r="B171" s="16" t="s">
        <v>58</v>
      </c>
      <c r="C171" s="110" t="s">
        <v>238</v>
      </c>
      <c r="D171" s="36"/>
      <c r="E171" s="36"/>
      <c r="F171" s="36">
        <v>1</v>
      </c>
      <c r="G171" s="29"/>
      <c r="H171"/>
    </row>
    <row r="172" spans="1:8" ht="17.25" customHeight="1" x14ac:dyDescent="0.25">
      <c r="A172" s="15" t="str">
        <f t="shared" si="9"/>
        <v>1.8.</v>
      </c>
      <c r="B172" s="16" t="s">
        <v>59</v>
      </c>
      <c r="C172" s="110" t="s">
        <v>221</v>
      </c>
      <c r="D172" s="36"/>
      <c r="E172" s="36"/>
      <c r="F172" s="36">
        <v>1</v>
      </c>
      <c r="G172" s="29"/>
      <c r="H172"/>
    </row>
    <row r="173" spans="1:8" ht="25.5" x14ac:dyDescent="0.25">
      <c r="A173" s="15" t="str">
        <f t="shared" si="9"/>
        <v>1.8.</v>
      </c>
      <c r="B173" s="16" t="s">
        <v>60</v>
      </c>
      <c r="C173" s="110" t="s">
        <v>222</v>
      </c>
      <c r="D173" s="36"/>
      <c r="E173" s="36"/>
      <c r="F173" s="36">
        <v>1</v>
      </c>
      <c r="G173" s="29"/>
      <c r="H173"/>
    </row>
    <row r="174" spans="1:8" ht="18" customHeight="1" x14ac:dyDescent="0.25">
      <c r="A174" s="15" t="str">
        <f t="shared" si="9"/>
        <v>1.8.</v>
      </c>
      <c r="B174" s="16" t="s">
        <v>61</v>
      </c>
      <c r="C174" s="110" t="s">
        <v>223</v>
      </c>
      <c r="D174" s="36"/>
      <c r="E174" s="36"/>
      <c r="F174" s="36">
        <v>1</v>
      </c>
      <c r="G174" s="29"/>
      <c r="H174"/>
    </row>
    <row r="175" spans="1:8" ht="20.25" customHeight="1" x14ac:dyDescent="0.25">
      <c r="A175" s="15" t="str">
        <f t="shared" si="9"/>
        <v>1.8.</v>
      </c>
      <c r="B175" s="16" t="s">
        <v>98</v>
      </c>
      <c r="C175" s="110" t="s">
        <v>224</v>
      </c>
      <c r="D175" s="36"/>
      <c r="E175" s="36"/>
      <c r="F175" s="36">
        <v>1</v>
      </c>
      <c r="G175" s="29"/>
      <c r="H175"/>
    </row>
    <row r="176" spans="1:8" ht="25.5" x14ac:dyDescent="0.25">
      <c r="A176" s="15" t="str">
        <f t="shared" si="9"/>
        <v>1.8.</v>
      </c>
      <c r="B176" s="16" t="s">
        <v>62</v>
      </c>
      <c r="C176" s="110" t="s">
        <v>225</v>
      </c>
      <c r="D176" s="36"/>
      <c r="E176" s="36"/>
      <c r="F176" s="36">
        <v>1</v>
      </c>
      <c r="G176" s="29"/>
      <c r="H176"/>
    </row>
    <row r="177" spans="1:8" ht="25.5" x14ac:dyDescent="0.25">
      <c r="A177" s="15" t="str">
        <f t="shared" si="9"/>
        <v>1.8.</v>
      </c>
      <c r="B177" s="16" t="s">
        <v>117</v>
      </c>
      <c r="C177" s="110" t="s">
        <v>230</v>
      </c>
      <c r="D177" s="36"/>
      <c r="E177" s="36"/>
      <c r="F177" s="36">
        <v>1</v>
      </c>
      <c r="G177" s="29"/>
      <c r="H177"/>
    </row>
    <row r="178" spans="1:8" ht="25.5" x14ac:dyDescent="0.25">
      <c r="A178" s="15" t="str">
        <f t="shared" si="9"/>
        <v>1.8.</v>
      </c>
      <c r="B178" s="16" t="s">
        <v>118</v>
      </c>
      <c r="C178" s="110" t="s">
        <v>226</v>
      </c>
      <c r="D178" s="36"/>
      <c r="E178" s="36"/>
      <c r="F178" s="36">
        <v>1</v>
      </c>
      <c r="G178" s="29"/>
      <c r="H178"/>
    </row>
    <row r="179" spans="1:8" ht="25.5" x14ac:dyDescent="0.25">
      <c r="A179" s="15" t="str">
        <f t="shared" si="9"/>
        <v>1.8.</v>
      </c>
      <c r="B179" s="16" t="s">
        <v>124</v>
      </c>
      <c r="C179" s="110" t="s">
        <v>227</v>
      </c>
      <c r="D179" s="36"/>
      <c r="E179" s="36"/>
      <c r="F179" s="36">
        <v>1</v>
      </c>
      <c r="G179" s="29"/>
      <c r="H179"/>
    </row>
    <row r="180" spans="1:8" ht="25.5" x14ac:dyDescent="0.25">
      <c r="A180" s="15" t="str">
        <f t="shared" si="9"/>
        <v>1.8.</v>
      </c>
      <c r="B180" s="16" t="s">
        <v>150</v>
      </c>
      <c r="C180" s="110" t="s">
        <v>228</v>
      </c>
      <c r="D180" s="36"/>
      <c r="E180" s="36"/>
      <c r="F180" s="36">
        <v>1</v>
      </c>
      <c r="G180" s="29"/>
      <c r="H180"/>
    </row>
    <row r="181" spans="1:8" ht="25.5" x14ac:dyDescent="0.25">
      <c r="A181" s="15" t="str">
        <f t="shared" si="9"/>
        <v>1.8.</v>
      </c>
      <c r="B181" s="16" t="s">
        <v>151</v>
      </c>
      <c r="C181" s="110" t="s">
        <v>229</v>
      </c>
      <c r="D181" s="36"/>
      <c r="E181" s="36"/>
      <c r="F181" s="36">
        <v>1</v>
      </c>
      <c r="G181" s="29"/>
      <c r="H181"/>
    </row>
    <row r="182" spans="1:8" ht="25.5" x14ac:dyDescent="0.25">
      <c r="A182" s="15" t="str">
        <f t="shared" si="9"/>
        <v>1.8.</v>
      </c>
      <c r="B182" s="16" t="s">
        <v>235</v>
      </c>
      <c r="C182" s="110" t="s">
        <v>231</v>
      </c>
      <c r="D182" s="36"/>
      <c r="E182" s="36"/>
      <c r="F182" s="36">
        <v>1</v>
      </c>
      <c r="G182" s="29"/>
      <c r="H182"/>
    </row>
    <row r="183" spans="1:8" ht="25.5" x14ac:dyDescent="0.25">
      <c r="A183" s="15" t="str">
        <f t="shared" si="9"/>
        <v>1.8.</v>
      </c>
      <c r="B183" s="16" t="s">
        <v>236</v>
      </c>
      <c r="C183" s="110" t="s">
        <v>232</v>
      </c>
      <c r="D183" s="36"/>
      <c r="E183" s="36"/>
      <c r="F183" s="36">
        <v>1</v>
      </c>
      <c r="G183" s="29"/>
      <c r="H183"/>
    </row>
    <row r="184" spans="1:8" x14ac:dyDescent="0.25">
      <c r="A184" s="15" t="str">
        <f t="shared" si="9"/>
        <v>1.8.</v>
      </c>
      <c r="B184" s="16" t="s">
        <v>237</v>
      </c>
      <c r="C184" s="111" t="s">
        <v>233</v>
      </c>
      <c r="D184" s="36"/>
      <c r="E184" s="36"/>
      <c r="F184" s="36">
        <v>1</v>
      </c>
      <c r="G184" s="29"/>
      <c r="H184"/>
    </row>
    <row r="185" spans="1:8" x14ac:dyDescent="0.25">
      <c r="A185" s="130"/>
      <c r="B185" s="131"/>
      <c r="C185" s="132" t="str">
        <f>CONCATENATE("Kopējā cena par ",A164,"",B164," pozīciju bez PVN, EUR:")</f>
        <v>Kopējā cena par 1.8. pozīciju bez PVN, EUR:</v>
      </c>
      <c r="D185" s="132"/>
      <c r="E185" s="132"/>
      <c r="F185" s="132"/>
      <c r="G185" s="25">
        <f>SUMPRODUCT(F166:F184,G166:G184)</f>
        <v>0</v>
      </c>
    </row>
    <row r="186" spans="1:8" x14ac:dyDescent="0.25">
      <c r="A186" s="130"/>
      <c r="B186" s="131"/>
      <c r="C186" s="47" t="s">
        <v>45</v>
      </c>
      <c r="D186" s="133" t="s">
        <v>46</v>
      </c>
      <c r="E186" s="134"/>
      <c r="F186" s="133" t="s">
        <v>34</v>
      </c>
      <c r="G186" s="134"/>
      <c r="H186"/>
    </row>
    <row r="187" spans="1:8" x14ac:dyDescent="0.25">
      <c r="A187" s="15" t="str">
        <f t="shared" ref="A187:A211" si="10">CONCATENATE(,$A$164,$B$164,)</f>
        <v>1.8.</v>
      </c>
      <c r="B187" s="16" t="s">
        <v>241</v>
      </c>
      <c r="C187" s="44" t="s">
        <v>240</v>
      </c>
      <c r="D187" s="116"/>
      <c r="E187" s="117"/>
      <c r="F187" s="116"/>
      <c r="G187" s="117"/>
      <c r="H187"/>
    </row>
    <row r="188" spans="1:8" x14ac:dyDescent="0.25">
      <c r="A188" s="15" t="str">
        <f t="shared" si="10"/>
        <v>1.8.</v>
      </c>
      <c r="B188" s="16" t="s">
        <v>243</v>
      </c>
      <c r="C188" s="37" t="s">
        <v>206</v>
      </c>
      <c r="D188" s="116"/>
      <c r="E188" s="117"/>
      <c r="F188" s="116"/>
      <c r="G188" s="117"/>
      <c r="H188"/>
    </row>
    <row r="189" spans="1:8" x14ac:dyDescent="0.25">
      <c r="A189" s="15" t="str">
        <f t="shared" si="10"/>
        <v>1.8.</v>
      </c>
      <c r="B189" s="16" t="s">
        <v>247</v>
      </c>
      <c r="C189" s="109" t="s">
        <v>244</v>
      </c>
      <c r="D189" s="116"/>
      <c r="E189" s="117"/>
      <c r="F189" s="116"/>
      <c r="G189" s="117"/>
      <c r="H189"/>
    </row>
    <row r="190" spans="1:8" ht="25.5" x14ac:dyDescent="0.25">
      <c r="A190" s="15" t="str">
        <f t="shared" si="10"/>
        <v>1.8.</v>
      </c>
      <c r="B190" s="16" t="s">
        <v>248</v>
      </c>
      <c r="C190" s="37" t="s">
        <v>245</v>
      </c>
      <c r="D190" s="116"/>
      <c r="E190" s="117"/>
      <c r="F190" s="116"/>
      <c r="G190" s="117"/>
      <c r="H190"/>
    </row>
    <row r="191" spans="1:8" x14ac:dyDescent="0.25">
      <c r="A191" s="15" t="str">
        <f t="shared" si="10"/>
        <v>1.8.</v>
      </c>
      <c r="B191" s="16" t="s">
        <v>249</v>
      </c>
      <c r="C191" s="37" t="s">
        <v>246</v>
      </c>
      <c r="D191" s="116"/>
      <c r="E191" s="117"/>
      <c r="F191" s="116"/>
      <c r="G191" s="117"/>
      <c r="H191"/>
    </row>
    <row r="192" spans="1:8" x14ac:dyDescent="0.25">
      <c r="A192" s="15" t="str">
        <f t="shared" si="10"/>
        <v>1.8.</v>
      </c>
      <c r="B192" s="16" t="s">
        <v>242</v>
      </c>
      <c r="C192" s="45" t="s">
        <v>239</v>
      </c>
      <c r="D192" s="116"/>
      <c r="E192" s="117"/>
      <c r="F192" s="116"/>
      <c r="G192" s="117"/>
      <c r="H192"/>
    </row>
    <row r="193" spans="1:8" x14ac:dyDescent="0.25">
      <c r="A193" s="15" t="str">
        <f t="shared" si="10"/>
        <v>1.8.</v>
      </c>
      <c r="B193" s="16" t="s">
        <v>250</v>
      </c>
      <c r="C193" s="110" t="s">
        <v>216</v>
      </c>
      <c r="D193" s="116"/>
      <c r="E193" s="117"/>
      <c r="F193" s="116"/>
      <c r="G193" s="117"/>
      <c r="H193"/>
    </row>
    <row r="194" spans="1:8" x14ac:dyDescent="0.25">
      <c r="A194" s="15" t="str">
        <f t="shared" si="10"/>
        <v>1.8.</v>
      </c>
      <c r="B194" s="16" t="s">
        <v>251</v>
      </c>
      <c r="C194" s="110" t="s">
        <v>217</v>
      </c>
      <c r="D194" s="116"/>
      <c r="E194" s="117"/>
      <c r="F194" s="116"/>
      <c r="G194" s="117"/>
      <c r="H194"/>
    </row>
    <row r="195" spans="1:8" ht="15" customHeight="1" x14ac:dyDescent="0.25">
      <c r="A195" s="15" t="str">
        <f t="shared" si="10"/>
        <v>1.8.</v>
      </c>
      <c r="B195" s="16" t="s">
        <v>252</v>
      </c>
      <c r="C195" s="110" t="s">
        <v>218</v>
      </c>
      <c r="D195" s="116"/>
      <c r="E195" s="117"/>
      <c r="F195" s="116"/>
      <c r="G195" s="117"/>
      <c r="H195"/>
    </row>
    <row r="196" spans="1:8" ht="17.25" customHeight="1" x14ac:dyDescent="0.25">
      <c r="A196" s="15" t="str">
        <f t="shared" si="10"/>
        <v>1.8.</v>
      </c>
      <c r="B196" s="16" t="s">
        <v>253</v>
      </c>
      <c r="C196" s="110" t="s">
        <v>219</v>
      </c>
      <c r="D196" s="116"/>
      <c r="E196" s="117"/>
      <c r="F196" s="116"/>
      <c r="G196" s="117"/>
      <c r="H196"/>
    </row>
    <row r="197" spans="1:8" ht="25.5" x14ac:dyDescent="0.25">
      <c r="A197" s="15" t="str">
        <f t="shared" si="10"/>
        <v>1.8.</v>
      </c>
      <c r="B197" s="16" t="s">
        <v>254</v>
      </c>
      <c r="C197" s="110" t="s">
        <v>220</v>
      </c>
      <c r="D197" s="116"/>
      <c r="E197" s="117"/>
      <c r="F197" s="116"/>
      <c r="G197" s="117"/>
      <c r="H197"/>
    </row>
    <row r="198" spans="1:8" ht="25.5" x14ac:dyDescent="0.25">
      <c r="A198" s="15" t="str">
        <f t="shared" si="10"/>
        <v>1.8.</v>
      </c>
      <c r="B198" s="16" t="s">
        <v>255</v>
      </c>
      <c r="C198" s="110" t="s">
        <v>238</v>
      </c>
      <c r="D198" s="116"/>
      <c r="E198" s="117"/>
      <c r="F198" s="116"/>
      <c r="G198" s="117"/>
      <c r="H198"/>
    </row>
    <row r="199" spans="1:8" ht="17.25" customHeight="1" x14ac:dyDescent="0.25">
      <c r="A199" s="15" t="str">
        <f t="shared" si="10"/>
        <v>1.8.</v>
      </c>
      <c r="B199" s="16" t="s">
        <v>256</v>
      </c>
      <c r="C199" s="110" t="s">
        <v>221</v>
      </c>
      <c r="D199" s="116"/>
      <c r="E199" s="117"/>
      <c r="F199" s="116"/>
      <c r="G199" s="117"/>
      <c r="H199"/>
    </row>
    <row r="200" spans="1:8" ht="25.5" x14ac:dyDescent="0.25">
      <c r="A200" s="15" t="str">
        <f t="shared" si="10"/>
        <v>1.8.</v>
      </c>
      <c r="B200" s="16" t="s">
        <v>257</v>
      </c>
      <c r="C200" s="110" t="s">
        <v>222</v>
      </c>
      <c r="D200" s="116"/>
      <c r="E200" s="117"/>
      <c r="F200" s="116"/>
      <c r="G200" s="117"/>
      <c r="H200"/>
    </row>
    <row r="201" spans="1:8" ht="17.25" customHeight="1" x14ac:dyDescent="0.25">
      <c r="A201" s="15" t="str">
        <f t="shared" si="10"/>
        <v>1.8.</v>
      </c>
      <c r="B201" s="16" t="s">
        <v>258</v>
      </c>
      <c r="C201" s="110" t="s">
        <v>223</v>
      </c>
      <c r="D201" s="116"/>
      <c r="E201" s="117"/>
      <c r="F201" s="116"/>
      <c r="G201" s="117"/>
      <c r="H201"/>
    </row>
    <row r="202" spans="1:8" ht="18" customHeight="1" x14ac:dyDescent="0.25">
      <c r="A202" s="15" t="str">
        <f t="shared" si="10"/>
        <v>1.8.</v>
      </c>
      <c r="B202" s="16" t="s">
        <v>259</v>
      </c>
      <c r="C202" s="110" t="s">
        <v>224</v>
      </c>
      <c r="D202" s="116"/>
      <c r="E202" s="117"/>
      <c r="F202" s="116"/>
      <c r="G202" s="117"/>
      <c r="H202"/>
    </row>
    <row r="203" spans="1:8" ht="25.5" x14ac:dyDescent="0.25">
      <c r="A203" s="15" t="str">
        <f t="shared" si="10"/>
        <v>1.8.</v>
      </c>
      <c r="B203" s="16" t="s">
        <v>260</v>
      </c>
      <c r="C203" s="110" t="s">
        <v>225</v>
      </c>
      <c r="D203" s="116"/>
      <c r="E203" s="117"/>
      <c r="F203" s="116"/>
      <c r="G203" s="117"/>
      <c r="H203"/>
    </row>
    <row r="204" spans="1:8" ht="25.5" x14ac:dyDescent="0.25">
      <c r="A204" s="15" t="str">
        <f t="shared" si="10"/>
        <v>1.8.</v>
      </c>
      <c r="B204" s="16" t="s">
        <v>261</v>
      </c>
      <c r="C204" s="110" t="s">
        <v>230</v>
      </c>
      <c r="D204" s="116"/>
      <c r="E204" s="117"/>
      <c r="F204" s="116"/>
      <c r="G204" s="117"/>
      <c r="H204"/>
    </row>
    <row r="205" spans="1:8" ht="18" customHeight="1" x14ac:dyDescent="0.25">
      <c r="A205" s="15" t="str">
        <f t="shared" si="10"/>
        <v>1.8.</v>
      </c>
      <c r="B205" s="16" t="s">
        <v>262</v>
      </c>
      <c r="C205" s="110" t="s">
        <v>226</v>
      </c>
      <c r="D205" s="116"/>
      <c r="E205" s="117"/>
      <c r="F205" s="116"/>
      <c r="G205" s="117"/>
      <c r="H205"/>
    </row>
    <row r="206" spans="1:8" ht="25.5" x14ac:dyDescent="0.25">
      <c r="A206" s="15" t="str">
        <f t="shared" si="10"/>
        <v>1.8.</v>
      </c>
      <c r="B206" s="16" t="s">
        <v>263</v>
      </c>
      <c r="C206" s="110" t="s">
        <v>227</v>
      </c>
      <c r="D206" s="116"/>
      <c r="E206" s="117"/>
      <c r="F206" s="116"/>
      <c r="G206" s="117"/>
      <c r="H206"/>
    </row>
    <row r="207" spans="1:8" ht="19.5" customHeight="1" x14ac:dyDescent="0.25">
      <c r="A207" s="15" t="str">
        <f t="shared" si="10"/>
        <v>1.8.</v>
      </c>
      <c r="B207" s="16" t="s">
        <v>264</v>
      </c>
      <c r="C207" s="110" t="s">
        <v>228</v>
      </c>
      <c r="D207" s="116"/>
      <c r="E207" s="117"/>
      <c r="F207" s="116"/>
      <c r="G207" s="117"/>
      <c r="H207"/>
    </row>
    <row r="208" spans="1:8" ht="25.5" x14ac:dyDescent="0.25">
      <c r="A208" s="15" t="str">
        <f t="shared" si="10"/>
        <v>1.8.</v>
      </c>
      <c r="B208" s="16" t="s">
        <v>265</v>
      </c>
      <c r="C208" s="110" t="s">
        <v>229</v>
      </c>
      <c r="D208" s="116"/>
      <c r="E208" s="117"/>
      <c r="F208" s="116"/>
      <c r="G208" s="117"/>
      <c r="H208"/>
    </row>
    <row r="209" spans="1:8" ht="25.5" x14ac:dyDescent="0.25">
      <c r="A209" s="15" t="str">
        <f t="shared" si="10"/>
        <v>1.8.</v>
      </c>
      <c r="B209" s="16" t="s">
        <v>266</v>
      </c>
      <c r="C209" s="110" t="s">
        <v>231</v>
      </c>
      <c r="D209" s="116"/>
      <c r="E209" s="117"/>
      <c r="F209" s="116"/>
      <c r="G209" s="117"/>
      <c r="H209"/>
    </row>
    <row r="210" spans="1:8" ht="25.5" x14ac:dyDescent="0.25">
      <c r="A210" s="15" t="str">
        <f t="shared" si="10"/>
        <v>1.8.</v>
      </c>
      <c r="B210" s="16" t="s">
        <v>267</v>
      </c>
      <c r="C210" s="110" t="s">
        <v>232</v>
      </c>
      <c r="D210" s="116"/>
      <c r="E210" s="117"/>
      <c r="F210" s="116"/>
      <c r="G210" s="117"/>
      <c r="H210"/>
    </row>
    <row r="211" spans="1:8" x14ac:dyDescent="0.25">
      <c r="A211" s="15" t="str">
        <f t="shared" si="10"/>
        <v>1.8.</v>
      </c>
      <c r="B211" s="16" t="s">
        <v>268</v>
      </c>
      <c r="C211" s="112" t="s">
        <v>233</v>
      </c>
      <c r="D211" s="116"/>
      <c r="E211" s="117"/>
      <c r="F211" s="116"/>
      <c r="G211" s="117"/>
      <c r="H211"/>
    </row>
    <row r="212" spans="1:8" x14ac:dyDescent="0.25">
      <c r="A212" s="26"/>
      <c r="B212" s="27"/>
      <c r="C212" s="28" t="s">
        <v>53</v>
      </c>
      <c r="D212" s="120">
        <v>23442</v>
      </c>
      <c r="E212" s="121"/>
      <c r="F212" s="121"/>
      <c r="G212" s="122"/>
      <c r="H212"/>
    </row>
    <row r="213" spans="1:8" x14ac:dyDescent="0.25">
      <c r="B213"/>
      <c r="C213"/>
      <c r="D213"/>
      <c r="E213"/>
      <c r="F213"/>
      <c r="G213"/>
      <c r="H213"/>
    </row>
    <row r="214" spans="1:8" ht="15.75" x14ac:dyDescent="0.25">
      <c r="A214" s="9" t="s">
        <v>0</v>
      </c>
      <c r="B214" s="10" t="s">
        <v>234</v>
      </c>
      <c r="C214" s="11" t="s">
        <v>18</v>
      </c>
      <c r="D214" s="127"/>
      <c r="E214" s="128"/>
      <c r="F214" s="128"/>
      <c r="G214" s="129"/>
      <c r="H214"/>
    </row>
    <row r="215" spans="1:8" ht="54" x14ac:dyDescent="0.25">
      <c r="A215" s="51"/>
      <c r="B215" s="52"/>
      <c r="C215" s="53" t="s">
        <v>48</v>
      </c>
      <c r="D215" s="54" t="s">
        <v>49</v>
      </c>
      <c r="E215" s="55" t="s">
        <v>50</v>
      </c>
      <c r="F215" s="55" t="s">
        <v>51</v>
      </c>
      <c r="G215" s="55" t="s">
        <v>52</v>
      </c>
      <c r="H215"/>
    </row>
    <row r="216" spans="1:8" ht="25.5" x14ac:dyDescent="0.25">
      <c r="A216" s="56" t="str">
        <f>CONCATENATE(,$A$214,,$B$214,)</f>
        <v>1.8.</v>
      </c>
      <c r="B216" s="57" t="s">
        <v>54</v>
      </c>
      <c r="C216" s="22" t="s">
        <v>173</v>
      </c>
      <c r="D216" s="58"/>
      <c r="E216" s="58"/>
      <c r="F216" s="58">
        <v>32</v>
      </c>
      <c r="G216" s="59"/>
      <c r="H216"/>
    </row>
    <row r="217" spans="1:8" x14ac:dyDescent="0.25">
      <c r="A217" s="144"/>
      <c r="B217" s="145"/>
      <c r="C217" s="146" t="str">
        <f>CONCATENATE("Kopējā cena par ",A214,"",B214," pozīciju bez PVN, EUR:")</f>
        <v>Kopējā cena par 1.8. pozīciju bez PVN, EUR:</v>
      </c>
      <c r="D217" s="146"/>
      <c r="E217" s="146"/>
      <c r="F217" s="146"/>
      <c r="G217" s="60">
        <f>F216*G216</f>
        <v>0</v>
      </c>
      <c r="H217"/>
    </row>
    <row r="218" spans="1:8" x14ac:dyDescent="0.25">
      <c r="A218" s="61"/>
      <c r="B218" s="13"/>
      <c r="C218" s="14" t="s">
        <v>45</v>
      </c>
      <c r="D218" s="147" t="s">
        <v>46</v>
      </c>
      <c r="E218" s="148"/>
      <c r="F218" s="147" t="s">
        <v>34</v>
      </c>
      <c r="G218" s="148"/>
      <c r="H218"/>
    </row>
    <row r="219" spans="1:8" x14ac:dyDescent="0.25">
      <c r="A219" s="56" t="str">
        <f>CONCATENATE(,$A$214,,$B$214,)</f>
        <v>1.8.</v>
      </c>
      <c r="B219" s="57" t="s">
        <v>55</v>
      </c>
      <c r="C219" s="62" t="s">
        <v>19</v>
      </c>
      <c r="D219" s="140"/>
      <c r="E219" s="141"/>
      <c r="F219" s="140"/>
      <c r="G219" s="141"/>
      <c r="H219"/>
    </row>
    <row r="220" spans="1:8" x14ac:dyDescent="0.25">
      <c r="A220" s="56" t="str">
        <f t="shared" ref="A220:A223" si="11">CONCATENATE(,$A$214,,$B$214,)</f>
        <v>1.8.</v>
      </c>
      <c r="B220" s="57" t="s">
        <v>92</v>
      </c>
      <c r="C220" s="62" t="s">
        <v>20</v>
      </c>
      <c r="D220" s="140"/>
      <c r="E220" s="141"/>
      <c r="F220" s="140"/>
      <c r="G220" s="141"/>
      <c r="H220"/>
    </row>
    <row r="221" spans="1:8" x14ac:dyDescent="0.25">
      <c r="A221" s="56" t="str">
        <f t="shared" si="11"/>
        <v>1.8.</v>
      </c>
      <c r="B221" s="57" t="s">
        <v>56</v>
      </c>
      <c r="C221" s="62" t="s">
        <v>21</v>
      </c>
      <c r="D221" s="140"/>
      <c r="E221" s="141"/>
      <c r="F221" s="140"/>
      <c r="G221" s="141"/>
      <c r="H221"/>
    </row>
    <row r="222" spans="1:8" x14ac:dyDescent="0.25">
      <c r="A222" s="56" t="str">
        <f t="shared" si="11"/>
        <v>1.8.</v>
      </c>
      <c r="B222" s="57" t="s">
        <v>57</v>
      </c>
      <c r="C222" s="62" t="s">
        <v>22</v>
      </c>
      <c r="D222" s="140"/>
      <c r="E222" s="141"/>
      <c r="F222" s="140"/>
      <c r="G222" s="141"/>
      <c r="H222"/>
    </row>
    <row r="223" spans="1:8" ht="38.25" x14ac:dyDescent="0.25">
      <c r="A223" s="56" t="str">
        <f t="shared" si="11"/>
        <v>1.8.</v>
      </c>
      <c r="B223" s="57" t="s">
        <v>58</v>
      </c>
      <c r="C223" s="62" t="s">
        <v>35</v>
      </c>
      <c r="D223" s="140"/>
      <c r="E223" s="141"/>
      <c r="F223" s="140"/>
      <c r="G223" s="141"/>
    </row>
    <row r="224" spans="1:8" x14ac:dyDescent="0.25">
      <c r="A224" s="26"/>
      <c r="B224" s="27"/>
      <c r="C224" s="28" t="s">
        <v>53</v>
      </c>
      <c r="D224" s="120">
        <v>23443</v>
      </c>
      <c r="E224" s="121"/>
      <c r="F224" s="121"/>
      <c r="G224" s="122"/>
      <c r="H224"/>
    </row>
    <row r="225" spans="1:8" x14ac:dyDescent="0.25">
      <c r="B225"/>
      <c r="C225"/>
      <c r="D225"/>
      <c r="E225"/>
      <c r="F225"/>
      <c r="G225"/>
      <c r="H225"/>
    </row>
    <row r="226" spans="1:8" hidden="1" x14ac:dyDescent="0.25">
      <c r="A226" s="5"/>
      <c r="B226" s="5"/>
      <c r="C226" s="30" t="s">
        <v>63</v>
      </c>
      <c r="D226" s="118"/>
      <c r="E226" s="119"/>
      <c r="F226"/>
      <c r="G226"/>
      <c r="H226"/>
    </row>
    <row r="227" spans="1:8" hidden="1" x14ac:dyDescent="0.25">
      <c r="A227" s="5"/>
      <c r="B227" s="5"/>
      <c r="C227" s="30" t="s">
        <v>64</v>
      </c>
      <c r="D227" s="118"/>
      <c r="E227" s="119"/>
      <c r="F227"/>
      <c r="G227"/>
      <c r="H227"/>
    </row>
    <row r="228" spans="1:8" hidden="1" x14ac:dyDescent="0.25">
      <c r="A228" s="5"/>
      <c r="B228" s="5"/>
      <c r="C228" s="30" t="s">
        <v>65</v>
      </c>
      <c r="D228" s="118"/>
      <c r="E228" s="119"/>
      <c r="F228"/>
      <c r="G228"/>
      <c r="H228"/>
    </row>
    <row r="229" spans="1:8" hidden="1" x14ac:dyDescent="0.25">
      <c r="A229" s="5"/>
      <c r="B229" s="5"/>
      <c r="C229" s="30" t="s">
        <v>66</v>
      </c>
      <c r="D229" s="118"/>
      <c r="E229" s="119"/>
      <c r="F229" s="31"/>
      <c r="G229"/>
      <c r="H229"/>
    </row>
    <row r="230" spans="1:8" hidden="1" x14ac:dyDescent="0.25">
      <c r="A230" s="5"/>
      <c r="B230" s="5"/>
      <c r="C230" s="30" t="s">
        <v>67</v>
      </c>
      <c r="D230" s="118"/>
      <c r="E230" s="119"/>
      <c r="F230"/>
      <c r="G230"/>
      <c r="H230"/>
    </row>
    <row r="231" spans="1:8" hidden="1" x14ac:dyDescent="0.25">
      <c r="A231" s="5"/>
      <c r="B231" s="5"/>
      <c r="C231" s="30" t="s">
        <v>68</v>
      </c>
      <c r="D231" s="118"/>
      <c r="E231" s="119"/>
      <c r="F231"/>
      <c r="G231"/>
      <c r="H231"/>
    </row>
    <row r="232" spans="1:8" hidden="1" x14ac:dyDescent="0.25">
      <c r="A232" s="5"/>
      <c r="B232" s="5"/>
      <c r="C232" s="30" t="s">
        <v>69</v>
      </c>
      <c r="D232" s="118"/>
      <c r="E232" s="119"/>
      <c r="F232"/>
      <c r="G232"/>
      <c r="H232"/>
    </row>
    <row r="233" spans="1:8" hidden="1" x14ac:dyDescent="0.25">
      <c r="A233" s="5"/>
      <c r="B233" s="5"/>
      <c r="C233" s="30" t="s">
        <v>70</v>
      </c>
      <c r="D233" s="118"/>
      <c r="E233" s="119"/>
      <c r="F233"/>
      <c r="G233"/>
      <c r="H233"/>
    </row>
    <row r="234" spans="1:8" hidden="1" x14ac:dyDescent="0.25">
      <c r="A234" s="5"/>
      <c r="B234" s="5"/>
      <c r="C234" s="30" t="s">
        <v>71</v>
      </c>
      <c r="D234" s="118"/>
      <c r="E234" s="119"/>
      <c r="F234"/>
      <c r="G234"/>
      <c r="H234"/>
    </row>
    <row r="235" spans="1:8" hidden="1" x14ac:dyDescent="0.25">
      <c r="A235" s="5"/>
      <c r="B235" s="5"/>
      <c r="C235" s="30" t="s">
        <v>72</v>
      </c>
      <c r="D235" s="118"/>
      <c r="E235" s="119"/>
      <c r="F235" s="31"/>
      <c r="G235"/>
      <c r="H235"/>
    </row>
    <row r="236" spans="1:8" hidden="1" x14ac:dyDescent="0.25">
      <c r="A236" s="5"/>
      <c r="B236" s="5"/>
      <c r="C236" s="30" t="s">
        <v>73</v>
      </c>
      <c r="D236" s="118"/>
      <c r="E236" s="119"/>
      <c r="F236"/>
      <c r="G236"/>
      <c r="H236"/>
    </row>
    <row r="237" spans="1:8" hidden="1" x14ac:dyDescent="0.25">
      <c r="A237" s="5"/>
      <c r="B237" s="5"/>
      <c r="C237" s="30" t="s">
        <v>74</v>
      </c>
      <c r="D237" s="118"/>
      <c r="E237" s="119"/>
      <c r="F237" s="31"/>
      <c r="G237"/>
      <c r="H237"/>
    </row>
    <row r="238" spans="1:8" hidden="1" x14ac:dyDescent="0.25">
      <c r="A238" s="5"/>
      <c r="B238" s="5"/>
      <c r="C238" s="30" t="s">
        <v>75</v>
      </c>
      <c r="D238" s="118"/>
      <c r="E238" s="119"/>
      <c r="F238" s="31"/>
      <c r="G238"/>
      <c r="H238"/>
    </row>
    <row r="239" spans="1:8" hidden="1" x14ac:dyDescent="0.25">
      <c r="A239" s="5"/>
      <c r="B239" s="5"/>
      <c r="C239" s="30" t="s">
        <v>76</v>
      </c>
      <c r="D239" s="118"/>
      <c r="E239" s="119"/>
      <c r="F239" s="31"/>
      <c r="G239"/>
      <c r="H239"/>
    </row>
    <row r="240" spans="1:8" hidden="1" x14ac:dyDescent="0.25">
      <c r="A240" s="5"/>
      <c r="B240" s="5"/>
      <c r="C240" s="30" t="s">
        <v>77</v>
      </c>
      <c r="D240" s="118"/>
      <c r="E240" s="119"/>
      <c r="F240" s="31"/>
      <c r="G240"/>
      <c r="H240"/>
    </row>
    <row r="241" spans="1:8" hidden="1" x14ac:dyDescent="0.25">
      <c r="A241" s="5"/>
      <c r="B241" s="5"/>
      <c r="C241" s="30" t="s">
        <v>78</v>
      </c>
      <c r="D241" s="118"/>
      <c r="E241" s="119"/>
      <c r="F241" s="31"/>
      <c r="G241"/>
      <c r="H241"/>
    </row>
    <row r="242" spans="1:8" hidden="1" x14ac:dyDescent="0.25">
      <c r="A242" s="5"/>
      <c r="B242" s="5"/>
      <c r="C242" s="123" t="s">
        <v>79</v>
      </c>
      <c r="D242" s="124">
        <f>SUM(D226:E241)</f>
        <v>0</v>
      </c>
      <c r="E242" s="125"/>
      <c r="F242"/>
      <c r="G242"/>
      <c r="H242"/>
    </row>
    <row r="243" spans="1:8" hidden="1" x14ac:dyDescent="0.25">
      <c r="A243" s="5"/>
      <c r="B243" s="5"/>
      <c r="C243" s="123"/>
      <c r="D243" s="125"/>
      <c r="E243" s="125"/>
      <c r="F243"/>
      <c r="G243"/>
      <c r="H243"/>
    </row>
    <row r="244" spans="1:8" x14ac:dyDescent="0.25">
      <c r="C244" s="30" t="s">
        <v>63</v>
      </c>
      <c r="D244" s="118">
        <f>G24</f>
        <v>0</v>
      </c>
      <c r="E244" s="119"/>
      <c r="H244"/>
    </row>
    <row r="245" spans="1:8" x14ac:dyDescent="0.25">
      <c r="C245" s="30" t="s">
        <v>64</v>
      </c>
      <c r="D245" s="118">
        <f>G75</f>
        <v>0</v>
      </c>
      <c r="E245" s="119"/>
      <c r="H245"/>
    </row>
    <row r="246" spans="1:8" x14ac:dyDescent="0.25">
      <c r="C246" s="30" t="s">
        <v>65</v>
      </c>
      <c r="D246" s="118">
        <f>G75</f>
        <v>0</v>
      </c>
      <c r="E246" s="119"/>
      <c r="H246"/>
    </row>
    <row r="247" spans="1:8" x14ac:dyDescent="0.25">
      <c r="C247" s="30" t="s">
        <v>66</v>
      </c>
      <c r="D247" s="118">
        <f>G113</f>
        <v>0</v>
      </c>
      <c r="E247" s="119"/>
      <c r="H247"/>
    </row>
    <row r="248" spans="1:8" x14ac:dyDescent="0.25">
      <c r="C248" s="30" t="s">
        <v>67</v>
      </c>
      <c r="D248" s="118">
        <f>G141</f>
        <v>0</v>
      </c>
      <c r="E248" s="119"/>
      <c r="H248"/>
    </row>
    <row r="249" spans="1:8" x14ac:dyDescent="0.25">
      <c r="C249" s="30" t="s">
        <v>68</v>
      </c>
      <c r="D249" s="118">
        <f>G155</f>
        <v>0</v>
      </c>
      <c r="E249" s="119"/>
      <c r="H249"/>
    </row>
    <row r="250" spans="1:8" x14ac:dyDescent="0.25">
      <c r="C250" s="30" t="s">
        <v>69</v>
      </c>
      <c r="D250" s="118">
        <f>G185</f>
        <v>0</v>
      </c>
      <c r="E250" s="119"/>
      <c r="H250"/>
    </row>
    <row r="251" spans="1:8" x14ac:dyDescent="0.25">
      <c r="C251" s="30" t="s">
        <v>70</v>
      </c>
      <c r="D251" s="118">
        <f>G217</f>
        <v>0</v>
      </c>
      <c r="E251" s="119"/>
      <c r="H251"/>
    </row>
    <row r="252" spans="1:8" x14ac:dyDescent="0.25">
      <c r="C252" s="123" t="s">
        <v>79</v>
      </c>
      <c r="D252" s="124">
        <f>SUM(D244:E251)</f>
        <v>0</v>
      </c>
      <c r="E252" s="125"/>
    </row>
    <row r="253" spans="1:8" x14ac:dyDescent="0.25">
      <c r="C253" s="123"/>
      <c r="D253" s="125"/>
      <c r="E253" s="125"/>
    </row>
  </sheetData>
  <mergeCells count="305">
    <mergeCell ref="D87:E87"/>
    <mergeCell ref="D88:E88"/>
    <mergeCell ref="D89:E89"/>
    <mergeCell ref="D90:E90"/>
    <mergeCell ref="D91:E91"/>
    <mergeCell ref="D92:E92"/>
    <mergeCell ref="D93:E93"/>
    <mergeCell ref="D94:E94"/>
    <mergeCell ref="D115:E115"/>
    <mergeCell ref="D97:G97"/>
    <mergeCell ref="A155:B155"/>
    <mergeCell ref="C155:F155"/>
    <mergeCell ref="D156:E156"/>
    <mergeCell ref="F156:G156"/>
    <mergeCell ref="D157:E157"/>
    <mergeCell ref="F157:G157"/>
    <mergeCell ref="D158:E158"/>
    <mergeCell ref="F158:G158"/>
    <mergeCell ref="D159:E159"/>
    <mergeCell ref="F159:G159"/>
    <mergeCell ref="D240:E240"/>
    <mergeCell ref="D241:E241"/>
    <mergeCell ref="C242:C243"/>
    <mergeCell ref="D242:E243"/>
    <mergeCell ref="F52:G52"/>
    <mergeCell ref="F55:G55"/>
    <mergeCell ref="F56:G56"/>
    <mergeCell ref="F57:G57"/>
    <mergeCell ref="F58:G58"/>
    <mergeCell ref="F59:G59"/>
    <mergeCell ref="F77:G77"/>
    <mergeCell ref="F81:G81"/>
    <mergeCell ref="F82:G82"/>
    <mergeCell ref="F89:G89"/>
    <mergeCell ref="F90:G90"/>
    <mergeCell ref="F91:G91"/>
    <mergeCell ref="F92:G92"/>
    <mergeCell ref="F93:G93"/>
    <mergeCell ref="F94:G94"/>
    <mergeCell ref="F87:G87"/>
    <mergeCell ref="D60:G60"/>
    <mergeCell ref="D62:G62"/>
    <mergeCell ref="F83:G83"/>
    <mergeCell ref="F84:G84"/>
    <mergeCell ref="A14:B14"/>
    <mergeCell ref="C14:G14"/>
    <mergeCell ref="A15:B15"/>
    <mergeCell ref="C15:G15"/>
    <mergeCell ref="D21:G21"/>
    <mergeCell ref="D236:E236"/>
    <mergeCell ref="D237:E237"/>
    <mergeCell ref="D238:E238"/>
    <mergeCell ref="D239:E239"/>
    <mergeCell ref="F115:G115"/>
    <mergeCell ref="F119:G119"/>
    <mergeCell ref="F120:G120"/>
    <mergeCell ref="F127:G127"/>
    <mergeCell ref="F128:G128"/>
    <mergeCell ref="F129:G129"/>
    <mergeCell ref="F130:G130"/>
    <mergeCell ref="F131:G131"/>
    <mergeCell ref="F132:G132"/>
    <mergeCell ref="F133:G133"/>
    <mergeCell ref="F122:G122"/>
    <mergeCell ref="F135:G135"/>
    <mergeCell ref="D152:G152"/>
    <mergeCell ref="D160:E160"/>
    <mergeCell ref="D33:G33"/>
    <mergeCell ref="B6:G6"/>
    <mergeCell ref="B5:G5"/>
    <mergeCell ref="C10:G10"/>
    <mergeCell ref="A10:B10"/>
    <mergeCell ref="A11:B11"/>
    <mergeCell ref="C11:G11"/>
    <mergeCell ref="A12:B12"/>
    <mergeCell ref="C12:G12"/>
    <mergeCell ref="A13:B13"/>
    <mergeCell ref="C13:G13"/>
    <mergeCell ref="D45:E45"/>
    <mergeCell ref="F45:G45"/>
    <mergeCell ref="A24:B24"/>
    <mergeCell ref="C24:F24"/>
    <mergeCell ref="D35:G35"/>
    <mergeCell ref="D31:E31"/>
    <mergeCell ref="F31:G31"/>
    <mergeCell ref="D32:E32"/>
    <mergeCell ref="F32:G32"/>
    <mergeCell ref="D28:E28"/>
    <mergeCell ref="F28:G28"/>
    <mergeCell ref="D29:E29"/>
    <mergeCell ref="F29:G29"/>
    <mergeCell ref="D30:E30"/>
    <mergeCell ref="F30:G30"/>
    <mergeCell ref="D25:E25"/>
    <mergeCell ref="F25:G25"/>
    <mergeCell ref="D26:E26"/>
    <mergeCell ref="F26:G26"/>
    <mergeCell ref="D27:E27"/>
    <mergeCell ref="F27:G27"/>
    <mergeCell ref="A44:B44"/>
    <mergeCell ref="C44:F44"/>
    <mergeCell ref="A75:B75"/>
    <mergeCell ref="C75:F75"/>
    <mergeCell ref="F53:G53"/>
    <mergeCell ref="F54:G54"/>
    <mergeCell ref="F49:G49"/>
    <mergeCell ref="F50:G50"/>
    <mergeCell ref="F51:G51"/>
    <mergeCell ref="F46:G46"/>
    <mergeCell ref="F47:G47"/>
    <mergeCell ref="F48:G48"/>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F85:G85"/>
    <mergeCell ref="F86:G86"/>
    <mergeCell ref="D76:E76"/>
    <mergeCell ref="F76:G76"/>
    <mergeCell ref="F78:G78"/>
    <mergeCell ref="F79:G79"/>
    <mergeCell ref="F80:G80"/>
    <mergeCell ref="D81:E81"/>
    <mergeCell ref="D82:E82"/>
    <mergeCell ref="D83:E83"/>
    <mergeCell ref="D84:E84"/>
    <mergeCell ref="D85:E85"/>
    <mergeCell ref="D86:E86"/>
    <mergeCell ref="D77:E77"/>
    <mergeCell ref="D78:E78"/>
    <mergeCell ref="D79:E79"/>
    <mergeCell ref="D80:E80"/>
    <mergeCell ref="A113:B113"/>
    <mergeCell ref="C113:F113"/>
    <mergeCell ref="D114:E114"/>
    <mergeCell ref="F114:G114"/>
    <mergeCell ref="F88:G88"/>
    <mergeCell ref="D95:G95"/>
    <mergeCell ref="A114:B114"/>
    <mergeCell ref="A141:B141"/>
    <mergeCell ref="C141:F141"/>
    <mergeCell ref="F123:G123"/>
    <mergeCell ref="F124:G124"/>
    <mergeCell ref="F125:G125"/>
    <mergeCell ref="F126:G126"/>
    <mergeCell ref="F134:G134"/>
    <mergeCell ref="F116:G116"/>
    <mergeCell ref="F117:G117"/>
    <mergeCell ref="F118:G118"/>
    <mergeCell ref="F121:G121"/>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42:E142"/>
    <mergeCell ref="F142:G142"/>
    <mergeCell ref="F143:G143"/>
    <mergeCell ref="D128:E128"/>
    <mergeCell ref="D129:E129"/>
    <mergeCell ref="D130:E130"/>
    <mergeCell ref="D131:E131"/>
    <mergeCell ref="D132:E132"/>
    <mergeCell ref="D133:E133"/>
    <mergeCell ref="D134:E134"/>
    <mergeCell ref="D135:E135"/>
    <mergeCell ref="D143:E143"/>
    <mergeCell ref="F144:G144"/>
    <mergeCell ref="F145:G145"/>
    <mergeCell ref="D136:G136"/>
    <mergeCell ref="D138:G138"/>
    <mergeCell ref="D144:E144"/>
    <mergeCell ref="D145:E145"/>
    <mergeCell ref="F149:G149"/>
    <mergeCell ref="D150:G150"/>
    <mergeCell ref="F146:G146"/>
    <mergeCell ref="F147:G147"/>
    <mergeCell ref="F148:G148"/>
    <mergeCell ref="D146:E146"/>
    <mergeCell ref="D147:E147"/>
    <mergeCell ref="D148:E148"/>
    <mergeCell ref="D149:E149"/>
    <mergeCell ref="F219:G219"/>
    <mergeCell ref="D220:E220"/>
    <mergeCell ref="F220:G220"/>
    <mergeCell ref="D221:E221"/>
    <mergeCell ref="F221:G221"/>
    <mergeCell ref="D214:G214"/>
    <mergeCell ref="A217:B217"/>
    <mergeCell ref="C217:F217"/>
    <mergeCell ref="D218:E218"/>
    <mergeCell ref="F218:G218"/>
    <mergeCell ref="D222:E222"/>
    <mergeCell ref="F222:G222"/>
    <mergeCell ref="D223:E223"/>
    <mergeCell ref="F223:G223"/>
    <mergeCell ref="F160:G160"/>
    <mergeCell ref="D161:E161"/>
    <mergeCell ref="F161:G161"/>
    <mergeCell ref="D162:G162"/>
    <mergeCell ref="D199:E199"/>
    <mergeCell ref="F199:G199"/>
    <mergeCell ref="D200:E200"/>
    <mergeCell ref="F200:G200"/>
    <mergeCell ref="D201:E201"/>
    <mergeCell ref="F201:G201"/>
    <mergeCell ref="D202:E202"/>
    <mergeCell ref="F202:G202"/>
    <mergeCell ref="D203:E203"/>
    <mergeCell ref="F203:G203"/>
    <mergeCell ref="D204:E204"/>
    <mergeCell ref="F204:G204"/>
    <mergeCell ref="D205:E205"/>
    <mergeCell ref="F205:G205"/>
    <mergeCell ref="F206:G206"/>
    <mergeCell ref="D219:E219"/>
    <mergeCell ref="D251:E251"/>
    <mergeCell ref="A16:B16"/>
    <mergeCell ref="C16:G16"/>
    <mergeCell ref="A17:B17"/>
    <mergeCell ref="C17:G17"/>
    <mergeCell ref="A18:B18"/>
    <mergeCell ref="C18:G18"/>
    <mergeCell ref="A19:B19"/>
    <mergeCell ref="C19:G19"/>
    <mergeCell ref="D244:E244"/>
    <mergeCell ref="D192:E192"/>
    <mergeCell ref="F192:G192"/>
    <mergeCell ref="D193:E193"/>
    <mergeCell ref="F193:G193"/>
    <mergeCell ref="D194:E194"/>
    <mergeCell ref="F194:G194"/>
    <mergeCell ref="D195:E195"/>
    <mergeCell ref="F195:G195"/>
    <mergeCell ref="D196:E196"/>
    <mergeCell ref="F196:G196"/>
    <mergeCell ref="D197:E197"/>
    <mergeCell ref="F197:G197"/>
    <mergeCell ref="D198:E198"/>
    <mergeCell ref="F198:G198"/>
    <mergeCell ref="D206:E206"/>
    <mergeCell ref="C252:C253"/>
    <mergeCell ref="D252:E253"/>
    <mergeCell ref="B7:G7"/>
    <mergeCell ref="D164:G164"/>
    <mergeCell ref="A185:B185"/>
    <mergeCell ref="C185:F185"/>
    <mergeCell ref="A186:B186"/>
    <mergeCell ref="D186:E186"/>
    <mergeCell ref="F186:G186"/>
    <mergeCell ref="D187:E187"/>
    <mergeCell ref="F187:G187"/>
    <mergeCell ref="D188:E188"/>
    <mergeCell ref="F188:G188"/>
    <mergeCell ref="D189:E189"/>
    <mergeCell ref="F189:G189"/>
    <mergeCell ref="D190:E190"/>
    <mergeCell ref="F190:G190"/>
    <mergeCell ref="D191:E191"/>
    <mergeCell ref="F191:G191"/>
    <mergeCell ref="D245:E245"/>
    <mergeCell ref="D246:E246"/>
    <mergeCell ref="D247:E247"/>
    <mergeCell ref="D248:E248"/>
    <mergeCell ref="D209:E209"/>
    <mergeCell ref="F209:G209"/>
    <mergeCell ref="D210:E210"/>
    <mergeCell ref="F210:G210"/>
    <mergeCell ref="D211:E211"/>
    <mergeCell ref="F211:G211"/>
    <mergeCell ref="D250:E250"/>
    <mergeCell ref="D207:E207"/>
    <mergeCell ref="F207:G207"/>
    <mergeCell ref="D208:E208"/>
    <mergeCell ref="F208:G208"/>
    <mergeCell ref="D212:G212"/>
    <mergeCell ref="D249:E249"/>
    <mergeCell ref="D231:E231"/>
    <mergeCell ref="D232:E232"/>
    <mergeCell ref="D233:E233"/>
    <mergeCell ref="D234:E234"/>
    <mergeCell ref="D235:E235"/>
    <mergeCell ref="D226:E226"/>
    <mergeCell ref="D227:E227"/>
    <mergeCell ref="D228:E228"/>
    <mergeCell ref="D229:E229"/>
    <mergeCell ref="D230:E230"/>
    <mergeCell ref="D224:G224"/>
  </mergeCells>
  <phoneticPr fontId="13" type="noConversion"/>
  <pageMargins left="0.7" right="0.7" top="0.75" bottom="0.75" header="0.3" footer="0.3"/>
  <pageSetup paperSize="9" scale="73" fitToHeight="0" orientation="portrait" verticalDpi="0" r:id="rId1"/>
  <ignoredErrors>
    <ignoredError sqref="B46:B52 B23 B26:B32 B37:B43 B64:B74 B99:B112 B115 B121 A141:B142 B140 B144:B149 B143 A216:B223 A155:B156 B77:B83 B154 B158:B161 B157 A11:B19 B166:B184 B187 B19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B979-6DD8-424B-AFE0-3A4F9DC53E7A}">
  <dimension ref="A1:O37"/>
  <sheetViews>
    <sheetView workbookViewId="0">
      <selection activeCell="F30" sqref="F30:G30"/>
    </sheetView>
  </sheetViews>
  <sheetFormatPr defaultRowHeight="15" x14ac:dyDescent="0.25"/>
  <cols>
    <col min="1" max="1" width="3.85546875" customWidth="1"/>
    <col min="2" max="2" width="4" customWidth="1"/>
    <col min="3" max="3" width="58.85546875" customWidth="1"/>
    <col min="4" max="4" width="21" customWidth="1"/>
    <col min="5" max="6" width="15.7109375" customWidth="1"/>
    <col min="7" max="7" width="16.28515625" customWidth="1"/>
    <col min="8" max="8" width="15.7109375" customWidth="1"/>
  </cols>
  <sheetData>
    <row r="1" spans="1:8" x14ac:dyDescent="0.25">
      <c r="B1" s="78"/>
      <c r="C1" s="79"/>
      <c r="D1" s="79"/>
      <c r="E1" s="80"/>
      <c r="F1" s="80"/>
      <c r="G1" s="81" t="s">
        <v>201</v>
      </c>
    </row>
    <row r="2" spans="1:8" ht="15.75" customHeight="1" x14ac:dyDescent="0.25">
      <c r="B2" s="165" t="s">
        <v>202</v>
      </c>
      <c r="C2" s="165"/>
      <c r="D2" s="165"/>
      <c r="E2" s="165"/>
      <c r="F2" s="165"/>
      <c r="G2" s="165"/>
      <c r="H2" s="82"/>
    </row>
    <row r="3" spans="1:8" ht="15.75" customHeight="1" x14ac:dyDescent="0.25">
      <c r="B3" s="126" t="s">
        <v>278</v>
      </c>
      <c r="C3" s="126"/>
      <c r="D3" s="126"/>
      <c r="E3" s="126"/>
      <c r="F3" s="126"/>
      <c r="G3" s="126"/>
      <c r="H3" s="63"/>
    </row>
    <row r="4" spans="1:8" ht="15.75" x14ac:dyDescent="0.25">
      <c r="B4" s="166" t="s">
        <v>270</v>
      </c>
      <c r="C4" s="166"/>
      <c r="D4" s="166"/>
      <c r="E4" s="166"/>
      <c r="F4" s="166"/>
      <c r="G4" s="166"/>
    </row>
    <row r="5" spans="1:8" ht="15.75" x14ac:dyDescent="0.25">
      <c r="B5" s="167"/>
      <c r="C5" s="166"/>
      <c r="D5" s="166"/>
      <c r="E5" s="166"/>
      <c r="F5" s="166"/>
      <c r="G5" s="166"/>
    </row>
    <row r="6" spans="1:8" ht="15" customHeight="1" x14ac:dyDescent="0.25">
      <c r="A6" s="67" t="s">
        <v>23</v>
      </c>
      <c r="B6" s="1"/>
      <c r="C6" s="66"/>
      <c r="D6" s="66"/>
      <c r="E6" s="66"/>
      <c r="F6" s="33"/>
      <c r="G6" s="5"/>
    </row>
    <row r="7" spans="1:8" ht="15.75" customHeight="1" x14ac:dyDescent="0.25">
      <c r="A7" s="152">
        <v>1</v>
      </c>
      <c r="B7" s="136"/>
      <c r="C7" s="137" t="s">
        <v>24</v>
      </c>
      <c r="D7" s="138"/>
      <c r="E7" s="138"/>
      <c r="F7" s="138"/>
      <c r="G7" s="139"/>
    </row>
    <row r="8" spans="1:8" x14ac:dyDescent="0.25">
      <c r="A8" s="135" t="s">
        <v>55</v>
      </c>
      <c r="B8" s="136" t="s">
        <v>25</v>
      </c>
      <c r="C8" s="137" t="s">
        <v>26</v>
      </c>
      <c r="D8" s="138"/>
      <c r="E8" s="138"/>
      <c r="F8" s="138"/>
      <c r="G8" s="139"/>
    </row>
    <row r="9" spans="1:8" ht="41.25" customHeight="1" x14ac:dyDescent="0.25">
      <c r="A9" s="135" t="s">
        <v>92</v>
      </c>
      <c r="B9" s="136" t="s">
        <v>25</v>
      </c>
      <c r="C9" s="137" t="s">
        <v>181</v>
      </c>
      <c r="D9" s="138"/>
      <c r="E9" s="138"/>
      <c r="F9" s="138"/>
      <c r="G9" s="139"/>
    </row>
    <row r="10" spans="1:8" ht="15" customHeight="1" x14ac:dyDescent="0.25">
      <c r="A10" s="135" t="s">
        <v>56</v>
      </c>
      <c r="B10" s="136" t="s">
        <v>25</v>
      </c>
      <c r="C10" s="137" t="s">
        <v>27</v>
      </c>
      <c r="D10" s="138"/>
      <c r="E10" s="138"/>
      <c r="F10" s="138"/>
      <c r="G10" s="139"/>
    </row>
    <row r="11" spans="1:8" ht="39" customHeight="1" x14ac:dyDescent="0.25">
      <c r="A11" s="135" t="s">
        <v>57</v>
      </c>
      <c r="B11" s="136" t="s">
        <v>25</v>
      </c>
      <c r="C11" s="137" t="s">
        <v>28</v>
      </c>
      <c r="D11" s="138"/>
      <c r="E11" s="138"/>
      <c r="F11" s="138"/>
      <c r="G11" s="139"/>
    </row>
    <row r="12" spans="1:8" ht="26.25" customHeight="1" x14ac:dyDescent="0.25">
      <c r="A12" s="135" t="s">
        <v>58</v>
      </c>
      <c r="B12" s="136" t="s">
        <v>25</v>
      </c>
      <c r="C12" s="137" t="s">
        <v>182</v>
      </c>
      <c r="D12" s="138"/>
      <c r="E12" s="138"/>
      <c r="F12" s="138"/>
      <c r="G12" s="139"/>
    </row>
    <row r="13" spans="1:8" ht="28.5" customHeight="1" x14ac:dyDescent="0.25">
      <c r="A13" s="135" t="s">
        <v>59</v>
      </c>
      <c r="B13" s="136" t="s">
        <v>25</v>
      </c>
      <c r="C13" s="137" t="s">
        <v>183</v>
      </c>
      <c r="D13" s="138"/>
      <c r="E13" s="138"/>
      <c r="F13" s="138"/>
      <c r="G13" s="139"/>
    </row>
    <row r="14" spans="1:8" ht="27" customHeight="1" x14ac:dyDescent="0.25">
      <c r="A14" s="135" t="s">
        <v>60</v>
      </c>
      <c r="B14" s="136" t="s">
        <v>25</v>
      </c>
      <c r="C14" s="137" t="s">
        <v>184</v>
      </c>
      <c r="D14" s="138"/>
      <c r="E14" s="138"/>
      <c r="F14" s="138"/>
      <c r="G14" s="139"/>
    </row>
    <row r="15" spans="1:8" ht="15" customHeight="1" x14ac:dyDescent="0.25">
      <c r="A15" s="135" t="s">
        <v>61</v>
      </c>
      <c r="B15" s="136" t="s">
        <v>25</v>
      </c>
      <c r="C15" s="137" t="s">
        <v>29</v>
      </c>
      <c r="D15" s="138"/>
      <c r="E15" s="138"/>
      <c r="F15" s="138"/>
      <c r="G15" s="139"/>
    </row>
    <row r="16" spans="1:8" ht="26.25" customHeight="1" x14ac:dyDescent="0.25">
      <c r="A16" s="135" t="s">
        <v>98</v>
      </c>
      <c r="B16" s="136" t="s">
        <v>25</v>
      </c>
      <c r="C16" s="137" t="s">
        <v>185</v>
      </c>
      <c r="D16" s="138"/>
      <c r="E16" s="138"/>
      <c r="F16" s="138"/>
      <c r="G16" s="139"/>
    </row>
    <row r="17" spans="1:15" x14ac:dyDescent="0.25">
      <c r="B17" s="84"/>
      <c r="C17" s="85"/>
      <c r="D17" s="85"/>
      <c r="E17" s="86"/>
      <c r="F17" s="86"/>
      <c r="G17" s="86"/>
      <c r="H17" s="83"/>
      <c r="I17" s="83"/>
      <c r="J17" s="83"/>
      <c r="K17" s="83"/>
      <c r="L17" s="83"/>
      <c r="M17" s="83"/>
      <c r="N17" s="83"/>
      <c r="O17" s="83"/>
    </row>
    <row r="18" spans="1:15" ht="38.25" customHeight="1" x14ac:dyDescent="0.25">
      <c r="A18" s="160" t="s">
        <v>203</v>
      </c>
      <c r="B18" s="160"/>
      <c r="C18" s="87" t="s">
        <v>204</v>
      </c>
      <c r="D18" s="161" t="s">
        <v>46</v>
      </c>
      <c r="E18" s="162"/>
      <c r="F18" s="161" t="s">
        <v>34</v>
      </c>
      <c r="G18" s="162"/>
      <c r="I18" s="65"/>
    </row>
    <row r="19" spans="1:15" ht="17.25" customHeight="1" x14ac:dyDescent="0.25">
      <c r="A19" s="163" t="s">
        <v>1</v>
      </c>
      <c r="B19" s="164"/>
      <c r="C19" s="88" t="s">
        <v>205</v>
      </c>
      <c r="D19" s="89"/>
      <c r="E19" s="89"/>
      <c r="F19" s="89"/>
      <c r="G19" s="90"/>
    </row>
    <row r="20" spans="1:15" x14ac:dyDescent="0.25">
      <c r="A20" s="155"/>
      <c r="B20" s="156"/>
      <c r="C20" s="54" t="s">
        <v>45</v>
      </c>
      <c r="D20" s="91"/>
      <c r="E20" s="91"/>
      <c r="F20" s="91"/>
      <c r="G20" s="92"/>
      <c r="H20" s="83"/>
      <c r="I20" s="83"/>
    </row>
    <row r="21" spans="1:15" x14ac:dyDescent="0.25">
      <c r="A21" s="93" t="str">
        <f>$A$19</f>
        <v>2.</v>
      </c>
      <c r="B21" s="94" t="s">
        <v>54</v>
      </c>
      <c r="C21" s="114" t="s">
        <v>279</v>
      </c>
      <c r="D21" s="153"/>
      <c r="E21" s="154"/>
      <c r="F21" s="153"/>
      <c r="G21" s="154"/>
      <c r="H21" s="83"/>
      <c r="I21" s="83"/>
    </row>
    <row r="22" spans="1:15" x14ac:dyDescent="0.25">
      <c r="A22" s="93" t="str">
        <f>$A$19</f>
        <v>2.</v>
      </c>
      <c r="B22" s="94" t="s">
        <v>55</v>
      </c>
      <c r="C22" s="95" t="s">
        <v>206</v>
      </c>
      <c r="D22" s="153"/>
      <c r="E22" s="154"/>
      <c r="F22" s="153"/>
      <c r="G22" s="154"/>
    </row>
    <row r="23" spans="1:15" x14ac:dyDescent="0.25">
      <c r="A23" s="93" t="str">
        <f t="shared" ref="A23:A35" si="0">$A$19</f>
        <v>2.</v>
      </c>
      <c r="B23" s="94" t="s">
        <v>55</v>
      </c>
      <c r="C23" s="96" t="s">
        <v>207</v>
      </c>
      <c r="D23" s="153"/>
      <c r="E23" s="154"/>
      <c r="F23" s="153"/>
      <c r="G23" s="154"/>
    </row>
    <row r="24" spans="1:15" x14ac:dyDescent="0.25">
      <c r="A24" s="93" t="str">
        <f t="shared" si="0"/>
        <v>2.</v>
      </c>
      <c r="B24" s="94" t="s">
        <v>92</v>
      </c>
      <c r="C24" s="95" t="s">
        <v>208</v>
      </c>
      <c r="D24" s="153"/>
      <c r="E24" s="154"/>
      <c r="F24" s="153"/>
      <c r="G24" s="154"/>
      <c r="H24" s="83"/>
      <c r="I24" s="83"/>
    </row>
    <row r="25" spans="1:15" x14ac:dyDescent="0.25">
      <c r="A25" s="93" t="str">
        <f t="shared" si="0"/>
        <v>2.</v>
      </c>
      <c r="B25" s="94" t="s">
        <v>56</v>
      </c>
      <c r="C25" s="95" t="s">
        <v>209</v>
      </c>
      <c r="D25" s="153"/>
      <c r="E25" s="154"/>
      <c r="F25" s="153"/>
      <c r="G25" s="154"/>
      <c r="H25" s="83"/>
      <c r="I25" s="83"/>
    </row>
    <row r="26" spans="1:15" x14ac:dyDescent="0.25">
      <c r="A26" s="93" t="str">
        <f t="shared" si="0"/>
        <v>2.</v>
      </c>
      <c r="B26" s="94" t="s">
        <v>57</v>
      </c>
      <c r="C26" s="34" t="s">
        <v>210</v>
      </c>
      <c r="D26" s="153"/>
      <c r="E26" s="154"/>
      <c r="F26" s="153"/>
      <c r="G26" s="154"/>
      <c r="H26" s="83"/>
      <c r="I26" s="83"/>
    </row>
    <row r="27" spans="1:15" ht="26.25" x14ac:dyDescent="0.25">
      <c r="A27" s="93" t="str">
        <f t="shared" si="0"/>
        <v>2.</v>
      </c>
      <c r="B27" s="94" t="s">
        <v>58</v>
      </c>
      <c r="C27" s="34" t="s">
        <v>211</v>
      </c>
      <c r="D27" s="153"/>
      <c r="E27" s="154"/>
      <c r="F27" s="153"/>
      <c r="G27" s="154"/>
      <c r="H27" s="83"/>
      <c r="I27" s="83"/>
    </row>
    <row r="28" spans="1:15" x14ac:dyDescent="0.25">
      <c r="A28" s="93" t="str">
        <f t="shared" si="0"/>
        <v>2.</v>
      </c>
      <c r="B28" s="94" t="s">
        <v>59</v>
      </c>
      <c r="C28" s="113" t="s">
        <v>271</v>
      </c>
      <c r="D28" s="153"/>
      <c r="E28" s="154"/>
      <c r="F28" s="153"/>
      <c r="G28" s="154"/>
      <c r="H28" s="83"/>
      <c r="I28" s="83"/>
    </row>
    <row r="29" spans="1:15" ht="32.25" customHeight="1" x14ac:dyDescent="0.25">
      <c r="A29" s="93" t="str">
        <f t="shared" si="0"/>
        <v>2.</v>
      </c>
      <c r="B29" s="94" t="s">
        <v>272</v>
      </c>
      <c r="C29" s="97" t="s">
        <v>212</v>
      </c>
      <c r="D29" s="153"/>
      <c r="E29" s="154"/>
      <c r="F29" s="153"/>
      <c r="G29" s="154"/>
      <c r="H29" s="83"/>
      <c r="I29" s="83"/>
    </row>
    <row r="30" spans="1:15" ht="38.25" x14ac:dyDescent="0.25">
      <c r="A30" s="93" t="str">
        <f t="shared" si="0"/>
        <v>2.</v>
      </c>
      <c r="B30" s="94" t="s">
        <v>273</v>
      </c>
      <c r="C30" s="97" t="s">
        <v>213</v>
      </c>
      <c r="D30" s="153"/>
      <c r="E30" s="154"/>
      <c r="F30" s="153"/>
      <c r="G30" s="154"/>
      <c r="H30" s="83"/>
      <c r="I30" s="83"/>
    </row>
    <row r="31" spans="1:15" ht="38.25" x14ac:dyDescent="0.25">
      <c r="A31" s="93" t="str">
        <f t="shared" si="0"/>
        <v>2.</v>
      </c>
      <c r="B31" s="94" t="s">
        <v>274</v>
      </c>
      <c r="C31" s="97" t="s">
        <v>214</v>
      </c>
      <c r="D31" s="153"/>
      <c r="E31" s="154"/>
      <c r="F31" s="153"/>
      <c r="G31" s="154"/>
      <c r="H31" s="83"/>
      <c r="I31" s="83"/>
    </row>
    <row r="32" spans="1:15" ht="54" x14ac:dyDescent="0.25">
      <c r="A32" s="155"/>
      <c r="B32" s="156"/>
      <c r="C32" s="54" t="s">
        <v>48</v>
      </c>
      <c r="D32" s="20" t="s">
        <v>49</v>
      </c>
      <c r="E32" s="21" t="s">
        <v>50</v>
      </c>
      <c r="F32" s="21" t="s">
        <v>51</v>
      </c>
      <c r="G32" s="21" t="s">
        <v>52</v>
      </c>
    </row>
    <row r="33" spans="1:7" ht="25.5" x14ac:dyDescent="0.25">
      <c r="A33" s="93" t="str">
        <f t="shared" si="0"/>
        <v>2.</v>
      </c>
      <c r="B33" s="94" t="s">
        <v>59</v>
      </c>
      <c r="C33" s="97" t="s">
        <v>275</v>
      </c>
      <c r="D33" s="97"/>
      <c r="E33" s="98"/>
      <c r="F33" s="99">
        <v>2</v>
      </c>
      <c r="G33" s="100"/>
    </row>
    <row r="34" spans="1:7" ht="25.5" x14ac:dyDescent="0.25">
      <c r="A34" s="93" t="str">
        <f t="shared" si="0"/>
        <v>2.</v>
      </c>
      <c r="B34" s="94" t="s">
        <v>60</v>
      </c>
      <c r="C34" s="97" t="s">
        <v>276</v>
      </c>
      <c r="D34" s="97"/>
      <c r="E34" s="98"/>
      <c r="F34" s="99">
        <v>1</v>
      </c>
      <c r="G34" s="100"/>
    </row>
    <row r="35" spans="1:7" ht="25.5" x14ac:dyDescent="0.25">
      <c r="A35" s="93" t="str">
        <f t="shared" si="0"/>
        <v>2.</v>
      </c>
      <c r="B35" s="94" t="s">
        <v>61</v>
      </c>
      <c r="C35" s="97" t="s">
        <v>277</v>
      </c>
      <c r="D35" s="97"/>
      <c r="E35" s="98"/>
      <c r="F35" s="99">
        <v>2</v>
      </c>
      <c r="G35" s="100"/>
    </row>
    <row r="36" spans="1:7" x14ac:dyDescent="0.25">
      <c r="A36" s="101"/>
      <c r="B36" s="102"/>
      <c r="C36" s="103"/>
      <c r="D36" s="104"/>
      <c r="E36" s="105"/>
      <c r="F36" s="106" t="str">
        <f>CONCATENATE("KOPĒJĀ CENA par ",A19,"",B19," pozīciju bez PVN, EUR:")</f>
        <v>KOPĒJĀ CENA par 2. pozīciju bez PVN, EUR:</v>
      </c>
      <c r="G36" s="107">
        <f>SUMPRODUCT(F33:F35,G33:G35)</f>
        <v>0</v>
      </c>
    </row>
    <row r="37" spans="1:7" x14ac:dyDescent="0.25">
      <c r="A37" s="157"/>
      <c r="B37" s="158"/>
      <c r="C37" s="108" t="s">
        <v>53</v>
      </c>
      <c r="D37" s="159">
        <v>23121</v>
      </c>
      <c r="E37" s="159"/>
      <c r="F37" s="159"/>
      <c r="G37" s="159"/>
    </row>
  </sheetData>
  <mergeCells count="54">
    <mergeCell ref="B2:G2"/>
    <mergeCell ref="B4:G4"/>
    <mergeCell ref="B5:G5"/>
    <mergeCell ref="C9:G9"/>
    <mergeCell ref="A10:B10"/>
    <mergeCell ref="C10:G10"/>
    <mergeCell ref="A9:B9"/>
    <mergeCell ref="A32:B32"/>
    <mergeCell ref="A37:B37"/>
    <mergeCell ref="D37:G37"/>
    <mergeCell ref="D25:E25"/>
    <mergeCell ref="F25:G25"/>
    <mergeCell ref="D26:E26"/>
    <mergeCell ref="F26:G26"/>
    <mergeCell ref="D27:E27"/>
    <mergeCell ref="F27:G27"/>
    <mergeCell ref="A20:B20"/>
    <mergeCell ref="D21:E21"/>
    <mergeCell ref="F21:G21"/>
    <mergeCell ref="D23:E23"/>
    <mergeCell ref="F23:G23"/>
    <mergeCell ref="D24:E24"/>
    <mergeCell ref="B3:G3"/>
    <mergeCell ref="A7:B7"/>
    <mergeCell ref="C7:G7"/>
    <mergeCell ref="A8:B8"/>
    <mergeCell ref="C8:G8"/>
    <mergeCell ref="A11:B11"/>
    <mergeCell ref="C11:G11"/>
    <mergeCell ref="A12:B12"/>
    <mergeCell ref="C12:G12"/>
    <mergeCell ref="A13:B13"/>
    <mergeCell ref="C13:G13"/>
    <mergeCell ref="D22:E22"/>
    <mergeCell ref="F22:G22"/>
    <mergeCell ref="F28:G28"/>
    <mergeCell ref="A14:B14"/>
    <mergeCell ref="C14:G14"/>
    <mergeCell ref="A15:B15"/>
    <mergeCell ref="C15:G15"/>
    <mergeCell ref="A16:B16"/>
    <mergeCell ref="C16:G16"/>
    <mergeCell ref="F24:G24"/>
    <mergeCell ref="A18:B18"/>
    <mergeCell ref="D18:E18"/>
    <mergeCell ref="F18:G18"/>
    <mergeCell ref="A19:B19"/>
    <mergeCell ref="D28:E28"/>
    <mergeCell ref="D30:E30"/>
    <mergeCell ref="D31:E31"/>
    <mergeCell ref="F29:G29"/>
    <mergeCell ref="F30:G30"/>
    <mergeCell ref="F31:G31"/>
    <mergeCell ref="D29:E29"/>
  </mergeCells>
  <phoneticPr fontId="13" type="noConversion"/>
  <pageMargins left="0.7" right="0.7" top="0.75" bottom="0.75" header="0.3" footer="0.3"/>
  <pageSetup paperSize="9" orientation="portrait" horizontalDpi="0" verticalDpi="0" r:id="rId1"/>
  <ignoredErrors>
    <ignoredError sqref="A8:B16 A32:B35 A23:B27 B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Saturs</vt: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Renata Panasjuka</cp:lastModifiedBy>
  <cp:lastPrinted>2016-11-07T06:53:24Z</cp:lastPrinted>
  <dcterms:created xsi:type="dcterms:W3CDTF">2014-01-31T14:57:46Z</dcterms:created>
  <dcterms:modified xsi:type="dcterms:W3CDTF">2019-12-06T09:30:43Z</dcterms:modified>
</cp:coreProperties>
</file>