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228"/>
  <workbookPr defaultThemeVersion="124226"/>
  <mc:AlternateContent xmlns:mc="http://schemas.openxmlformats.org/markup-compatibility/2006">
    <mc:Choice Requires="x15">
      <x15ac:absPath xmlns:x15ac="http://schemas.microsoft.com/office/spreadsheetml/2010/11/ac" url="C:\Users\Diana.Belozerova\Desktop\"/>
    </mc:Choice>
  </mc:AlternateContent>
  <xr:revisionPtr revIDLastSave="0" documentId="10_ncr:8100000_{31392BE1-1475-4C6D-8644-2E2A27D208BC}" xr6:coauthVersionLast="34" xr6:coauthVersionMax="34" xr10:uidLastSave="{00000000-0000-0000-0000-000000000000}"/>
  <bookViews>
    <workbookView xWindow="0" yWindow="0" windowWidth="28800" windowHeight="12435" tabRatio="944" xr2:uid="{00000000-000D-0000-FFFF-FFFF00000000}"/>
  </bookViews>
  <sheets>
    <sheet name="Tame" sheetId="123" r:id="rId1"/>
  </sheets>
  <definedNames>
    <definedName name="_xlnm._FilterDatabase" localSheetId="0" hidden="1">Tame!$A$17:$S$47</definedName>
    <definedName name="_xlnm.Print_Area" localSheetId="0">Tame!$A$2:$P$67</definedName>
  </definedNames>
  <calcPr calcId="162913"/>
</workbook>
</file>

<file path=xl/calcChain.xml><?xml version="1.0" encoding="utf-8"?>
<calcChain xmlns="http://schemas.openxmlformats.org/spreadsheetml/2006/main">
  <c r="N47" i="123" l="1"/>
  <c r="O47" i="123"/>
  <c r="P47" i="123"/>
  <c r="M47" i="123"/>
  <c r="H45" i="123" l="1"/>
  <c r="H44" i="123"/>
  <c r="H40" i="123"/>
  <c r="H39" i="123"/>
  <c r="H38" i="123"/>
  <c r="H37" i="123"/>
  <c r="H36" i="123"/>
  <c r="H35" i="123"/>
  <c r="H34" i="123"/>
  <c r="H33" i="123"/>
  <c r="H29" i="123"/>
  <c r="H27" i="123"/>
  <c r="H26" i="123"/>
  <c r="H25" i="123"/>
  <c r="H24" i="123"/>
  <c r="H23" i="123"/>
  <c r="H22" i="123"/>
  <c r="H21" i="123"/>
  <c r="H20" i="123"/>
  <c r="H17" i="123"/>
  <c r="M26" i="123" l="1"/>
  <c r="N26" i="123"/>
  <c r="O26" i="123"/>
  <c r="K26" i="123"/>
  <c r="L26" i="123"/>
  <c r="K21" i="123"/>
  <c r="M21" i="123"/>
  <c r="N21" i="123"/>
  <c r="O21" i="123"/>
  <c r="M24" i="123"/>
  <c r="K24" i="123"/>
  <c r="P26" i="123" l="1"/>
  <c r="P21" i="123"/>
  <c r="L21" i="123"/>
  <c r="N24" i="123"/>
  <c r="O24" i="123"/>
  <c r="L24" i="123"/>
  <c r="O45" i="123"/>
  <c r="N45" i="123"/>
  <c r="M45" i="123"/>
  <c r="K45" i="123"/>
  <c r="K44" i="123"/>
  <c r="K43" i="123"/>
  <c r="K42" i="123"/>
  <c r="K41" i="123"/>
  <c r="O40" i="123"/>
  <c r="N40" i="123"/>
  <c r="M40" i="123"/>
  <c r="K40" i="123"/>
  <c r="O39" i="123"/>
  <c r="N39" i="123"/>
  <c r="M39" i="123"/>
  <c r="K39" i="123"/>
  <c r="O38" i="123"/>
  <c r="N38" i="123"/>
  <c r="M38" i="123"/>
  <c r="K38" i="123"/>
  <c r="K37" i="123"/>
  <c r="O36" i="123"/>
  <c r="N36" i="123"/>
  <c r="M36" i="123"/>
  <c r="K36" i="123"/>
  <c r="K35" i="123"/>
  <c r="O34" i="123"/>
  <c r="N34" i="123"/>
  <c r="M34" i="123"/>
  <c r="K34" i="123"/>
  <c r="O33" i="123"/>
  <c r="N33" i="123"/>
  <c r="M33" i="123"/>
  <c r="K33" i="123"/>
  <c r="O32" i="123"/>
  <c r="N32" i="123"/>
  <c r="M32" i="123"/>
  <c r="L32" i="123"/>
  <c r="K32" i="123"/>
  <c r="O31" i="123"/>
  <c r="N31" i="123"/>
  <c r="M31" i="123"/>
  <c r="L31" i="123"/>
  <c r="K31" i="123"/>
  <c r="K30" i="123"/>
  <c r="O29" i="123"/>
  <c r="N29" i="123"/>
  <c r="M29" i="123"/>
  <c r="K29" i="123"/>
  <c r="O28" i="123"/>
  <c r="N28" i="123"/>
  <c r="M28" i="123"/>
  <c r="L28" i="123"/>
  <c r="K28" i="123"/>
  <c r="O27" i="123"/>
  <c r="N27" i="123"/>
  <c r="M27" i="123"/>
  <c r="K27" i="123"/>
  <c r="K25" i="123"/>
  <c r="O23" i="123"/>
  <c r="N23" i="123"/>
  <c r="M23" i="123"/>
  <c r="K23" i="123"/>
  <c r="O22" i="123"/>
  <c r="N22" i="123"/>
  <c r="M22" i="123"/>
  <c r="K22" i="123"/>
  <c r="O20" i="123"/>
  <c r="N20" i="123"/>
  <c r="M20" i="123"/>
  <c r="K20" i="123"/>
  <c r="O19" i="123"/>
  <c r="N19" i="123"/>
  <c r="M19" i="123"/>
  <c r="L19" i="123"/>
  <c r="K19" i="123"/>
  <c r="L38" i="123"/>
  <c r="L36" i="123"/>
  <c r="P24" i="123" l="1"/>
  <c r="P45" i="123"/>
  <c r="P19" i="123"/>
  <c r="P39" i="123"/>
  <c r="P22" i="123"/>
  <c r="P40" i="123"/>
  <c r="P38" i="123"/>
  <c r="P36" i="123"/>
  <c r="P34" i="123"/>
  <c r="P33" i="123"/>
  <c r="P32" i="123"/>
  <c r="P31" i="123"/>
  <c r="P29" i="123"/>
  <c r="P28" i="123"/>
  <c r="P27" i="123"/>
  <c r="P23" i="123"/>
  <c r="P20" i="123"/>
  <c r="M44" i="123" l="1"/>
  <c r="N44" i="123"/>
  <c r="O44" i="123"/>
  <c r="L44" i="123"/>
  <c r="N25" i="123"/>
  <c r="M25" i="123"/>
  <c r="O25" i="123"/>
  <c r="O18" i="123"/>
  <c r="N18" i="123"/>
  <c r="M18" i="123"/>
  <c r="L18" i="123"/>
  <c r="K18" i="123"/>
  <c r="L45" i="123"/>
  <c r="L23" i="123"/>
  <c r="L22" i="123"/>
  <c r="L20" i="123"/>
  <c r="O37" i="123" l="1"/>
  <c r="N37" i="123"/>
  <c r="M37" i="123"/>
  <c r="N35" i="123"/>
  <c r="M35" i="123"/>
  <c r="L35" i="123"/>
  <c r="O35" i="123"/>
  <c r="P44" i="123"/>
  <c r="P25" i="123"/>
  <c r="M43" i="123"/>
  <c r="L43" i="123"/>
  <c r="O43" i="123"/>
  <c r="N43" i="123"/>
  <c r="P18" i="123"/>
  <c r="P37" i="123" l="1"/>
  <c r="P35" i="123"/>
  <c r="P43" i="123"/>
  <c r="L39" i="123"/>
  <c r="L40" i="123"/>
  <c r="L37" i="123"/>
  <c r="L34" i="123"/>
  <c r="L33" i="123"/>
  <c r="L29" i="123"/>
  <c r="L27" i="123"/>
  <c r="L25" i="123"/>
  <c r="L41" i="123" l="1"/>
  <c r="O41" i="123"/>
  <c r="N41" i="123"/>
  <c r="M41" i="123"/>
  <c r="O42" i="123"/>
  <c r="N42" i="123"/>
  <c r="M42" i="123"/>
  <c r="L42" i="123"/>
  <c r="O30" i="123"/>
  <c r="N30" i="123"/>
  <c r="M30" i="123"/>
  <c r="L30" i="123"/>
  <c r="K17" i="123"/>
  <c r="M17" i="123"/>
  <c r="N17" i="123"/>
  <c r="O17" i="123"/>
  <c r="O46" i="123" s="1"/>
  <c r="P41" i="123" l="1"/>
  <c r="P42" i="123"/>
  <c r="M46" i="123"/>
  <c r="P30" i="123"/>
  <c r="N46" i="123"/>
  <c r="P17" i="123"/>
  <c r="L17" i="123"/>
  <c r="P46" i="123" l="1"/>
  <c r="L46" i="123" l="1"/>
  <c r="P50" i="123" l="1"/>
  <c r="O12" i="123"/>
  <c r="P48" i="123"/>
  <c r="P49" i="123" s="1"/>
  <c r="P51" i="123" l="1"/>
  <c r="P52" i="123" s="1"/>
  <c r="P53" i="123" s="1"/>
</calcChain>
</file>

<file path=xl/sharedStrings.xml><?xml version="1.0" encoding="utf-8"?>
<sst xmlns="http://schemas.openxmlformats.org/spreadsheetml/2006/main" count="131" uniqueCount="76">
  <si>
    <t>Kopā:</t>
  </si>
  <si>
    <t>Mērvienība</t>
  </si>
  <si>
    <t>Daudzums</t>
  </si>
  <si>
    <t>Kopā uz visu apjomu</t>
  </si>
  <si>
    <t>Nr.p.k.</t>
  </si>
  <si>
    <t>Vienības izmaksas</t>
  </si>
  <si>
    <t xml:space="preserve">Virsizdevumi </t>
  </si>
  <si>
    <t>t.sk. darba aizsardzība</t>
  </si>
  <si>
    <t xml:space="preserve">Peļņa </t>
  </si>
  <si>
    <t>PAVISAM KOPĀ:</t>
  </si>
  <si>
    <t>darba alga, (Euro)</t>
  </si>
  <si>
    <t>mehānismi, (Euro)</t>
  </si>
  <si>
    <t>kopā, (Euro)</t>
  </si>
  <si>
    <t>summa, (Euro)</t>
  </si>
  <si>
    <t>Tāmes izmaksas Euro:</t>
  </si>
  <si>
    <t>Kods</t>
  </si>
  <si>
    <t>laika norma (c/h)</t>
  </si>
  <si>
    <t>darba samaksas likme (euro/h)</t>
  </si>
  <si>
    <t>darbietilpība (c/h)</t>
  </si>
  <si>
    <t>līg.c.</t>
  </si>
  <si>
    <t>Kopā bez PVN</t>
  </si>
  <si>
    <t>PVN 21%</t>
  </si>
  <si>
    <t xml:space="preserve">Būves nosaukums: </t>
  </si>
  <si>
    <t xml:space="preserve">Objekta nosaukums: </t>
  </si>
  <si>
    <t xml:space="preserve">Objekta adrese: </t>
  </si>
  <si>
    <t xml:space="preserve">Pasūtījuma Nr.: </t>
  </si>
  <si>
    <t>būviztsrādājumi, (Euro)</t>
  </si>
  <si>
    <t>m2</t>
  </si>
  <si>
    <t>m</t>
  </si>
  <si>
    <t>Grīdas betonēšana 150mm biezumā ar betonu C25/30.</t>
  </si>
  <si>
    <t>kg</t>
  </si>
  <si>
    <t>Remonta java KOSTER Repare Mortar NC (10kg/m2)</t>
  </si>
  <si>
    <t>Horizontālās hidroizolācijas izbūve uz grīdas</t>
  </si>
  <si>
    <t>Bitumena grunte KOSTER KSK Primer BL (0,3kg/m2)</t>
  </si>
  <si>
    <t>Bitumena/gumijas hidroizolācijas membrāne KOSTER KSK SY 15 (1,15m2/1m2)</t>
  </si>
  <si>
    <t>Nobeiguma lente KOSTER Butil Fix Tape</t>
  </si>
  <si>
    <t>Dzīļa, sāļu kapsulējoša grunts KOSTER Polysil TG 500 (0,2kg/m2)</t>
  </si>
  <si>
    <t>Vertikālās hidroizolācijas un sanācijas apmetuma izbūve uz sienām 2,5m augstumā</t>
  </si>
  <si>
    <t>Injekcijas  KOSTER Injection Gel G4 (1kg/park)</t>
  </si>
  <si>
    <t>Ūdeņu pieplūdumu pagaidu apturēšana ar injekcijas metodi, 30% no kopējā sienu perimetra. Ja būvdarbu laikā tiek konstatēta gruntsūdens infiltrēšanās</t>
  </si>
  <si>
    <t>Parkeri  KOSTER Syuperparcker 13x115 (5gab/m)</t>
  </si>
  <si>
    <t>Betona grīdas virsmas remonts un izlīdzināšana (25% no kopējas grīdu platības)</t>
  </si>
  <si>
    <t>Noapaļojumu "stūra līstu" veidošana grīdas, sienas savienojumos KOSTER Repare Mortar NC (4kg/m)</t>
  </si>
  <si>
    <t>Inženiertīklu hermetizācija ar KOSTER KB Flex 200</t>
  </si>
  <si>
    <t>gb</t>
  </si>
  <si>
    <t>Sildķermeņu demontāža</t>
  </si>
  <si>
    <t>Sildķermeņu montāža</t>
  </si>
  <si>
    <t>Ģipškartona apšuvuma uz karkasa demontāža</t>
  </si>
  <si>
    <t>Siltumizolācijas izbūve uz grīdas 100 mm biezumā. Ekstrudētais putuplasts FINNFOAM 300, 100mm</t>
  </si>
  <si>
    <t>Grīdas demontāža (ģipškartons 2 kārtās un 40mm keramzīta granulas)</t>
  </si>
  <si>
    <t>Stiegrojuma siets 2.kārtās augšējais un apakšējais 10x200x200mm un montāža</t>
  </si>
  <si>
    <t>Grīdas betonēšana 250mm biezumā ar betonu C25/30.</t>
  </si>
  <si>
    <t>KOSTER SL (1,9kg/mm/m2)</t>
  </si>
  <si>
    <t>Stiegrojuma 8mm 200x200mm un montāža</t>
  </si>
  <si>
    <t>Esošā apmetuma demontāža no sienām 2.50m augstuma pa visu perimetru (vidējais apmetuma biezums 40mm)</t>
  </si>
  <si>
    <t>m3</t>
  </si>
  <si>
    <t>Ģipškartona sienas 150 mm demontāža</t>
  </si>
  <si>
    <t>Inženiertīklu demontāža</t>
  </si>
  <si>
    <t>Būvgružu iznešana, izvešana un utilizācija</t>
  </si>
  <si>
    <t>Tiešās izmaksas kopā, t.sk.darba devēja sociālais nodoklis 24.09%:</t>
  </si>
  <si>
    <t>Sastādija:  __________________</t>
  </si>
  <si>
    <t>Pārbaudīja: ____________________________</t>
  </si>
  <si>
    <t xml:space="preserve">   Sert. Nr. </t>
  </si>
  <si>
    <t>(datums)</t>
  </si>
  <si>
    <t>* - Pretendents ir tiesīgs piedāvāt jebkura būvizsrādājuma ekvivalentu</t>
  </si>
  <si>
    <t>Darba nosaukums*</t>
  </si>
  <si>
    <t xml:space="preserve">LOKĀLĀ TĀME </t>
  </si>
  <si>
    <t>(Darba veids vai konstruktīvā elementa nosaukums)</t>
  </si>
  <si>
    <t>9. korpusa pagrabstāva hidroizolācjas atjaunošana</t>
  </si>
  <si>
    <t>Tāme sastādīta:</t>
  </si>
  <si>
    <t>Iepirkums "VSIA "Paula Stradiņa klīniskās universitātes slimnīcas"9. korpusa pagrabstāva hidroizolācjas atjaunošana", ID Nr.PSKUS 2018/119</t>
  </si>
  <si>
    <t>1.  - Būvdarbus  veikt un matriālus izvēlēties saskāņā ar  LR spēkā esošajiem  normatīviem un  LNB 201-15.</t>
  </si>
  <si>
    <t>2.  - Objekta apskate nepieciešama obligāti.</t>
  </si>
  <si>
    <t xml:space="preserve">3.- Pretendentam piedāvājumā jāiekļauj informācija, kas apliecina, ka piedāvātā prece atbilst Latvijas Republikā spēkā esošajos normatīvajos aktos noteiktajām prasībām, saskaņā ar Būvniecības likuma 10.panta pirmo daļu būvizstrādājumus atļauts piedāvāt Latvijas tirgū, kā arī stacionāri iebūvēt būvēs, ja tie ir derīgi paredzētajam izmantojumam, nodrošina būvei izvirzīto būtisko prasību izpildi un atbilst būvniecību regulējošo normatīvo aktu prasībām - Eiropas Parlamenta un Padomes 2011.gada 9.marta Regula Nr. 305/2011, ar ko nosaka saskaņotus būvizstrādājumu tirdzniecības nosacījumus, kā arī Ministru kabineta 2014.gada 25.marta noteikumi Nr.156 „Būvizstrādājumu tirgus uzraudzības kārtība” un tai jābūt CE zīmei.
</t>
  </si>
  <si>
    <t>Sanācijas apmetums KOSTER Restoration Plaster White (25kg/m2)</t>
  </si>
  <si>
    <t>Uzsmērējama hidroizolācija negatīvai pusei KOSTER NB-1 Grey (4kg/m2)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</si>
</sst>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quot;Ls&quot;\ #,##0.00;\-&quot;Ls&quot;\ #,##0.00"/>
  </numFmts>
  <fonts count="42">
    <font>
      <sz val="10"/>
      <name val="Arial"/>
    </font>
    <font>
      <sz val="10"/>
      <name val="Arial"/>
      <family val="2"/>
    </font>
    <font>
      <sz val="10"/>
      <name val="Arial"/>
      <family val="2"/>
      <charset val="186"/>
    </font>
    <font>
      <sz val="10"/>
      <name val="Helv"/>
    </font>
    <font>
      <sz val="10"/>
      <name val="Arial"/>
      <family val="2"/>
    </font>
    <font>
      <sz val="12"/>
      <color indexed="17"/>
      <name val="Times New Roman"/>
      <family val="2"/>
      <charset val="186"/>
    </font>
    <font>
      <sz val="10"/>
      <name val="Arial"/>
      <family val="2"/>
      <charset val="204"/>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Cyr"/>
      <charset val="186"/>
    </font>
    <font>
      <sz val="8"/>
      <name val="Tahoma"/>
      <family val="2"/>
      <charset val="186"/>
    </font>
    <font>
      <sz val="9"/>
      <name val="Tahoma"/>
      <family val="2"/>
      <charset val="186"/>
    </font>
    <font>
      <sz val="11"/>
      <color indexed="17"/>
      <name val="Calibri"/>
      <family val="2"/>
      <charset val="186"/>
    </font>
    <font>
      <sz val="11"/>
      <color theme="1"/>
      <name val="Calibri"/>
      <family val="2"/>
      <charset val="186"/>
      <scheme val="minor"/>
    </font>
    <font>
      <sz val="11"/>
      <color theme="1"/>
      <name val="Calibri"/>
      <family val="2"/>
      <scheme val="minor"/>
    </font>
    <font>
      <sz val="10"/>
      <color rgb="FFFF0000"/>
      <name val="Arial"/>
      <family val="2"/>
    </font>
    <font>
      <sz val="10"/>
      <color rgb="FFFF0000"/>
      <name val="Arial"/>
      <family val="2"/>
      <charset val="186"/>
    </font>
    <font>
      <sz val="10"/>
      <color rgb="FF222222"/>
      <name val="Source Sans Pro"/>
    </font>
    <font>
      <sz val="11"/>
      <color theme="1"/>
      <name val="Times New Roman"/>
      <family val="1"/>
      <charset val="186"/>
    </font>
    <font>
      <sz val="11"/>
      <name val="Times New Roman"/>
      <family val="1"/>
      <charset val="186"/>
    </font>
    <font>
      <b/>
      <sz val="11"/>
      <color theme="1"/>
      <name val="Times New Roman"/>
      <family val="1"/>
      <charset val="186"/>
    </font>
    <font>
      <b/>
      <sz val="11"/>
      <name val="Times New Roman"/>
      <family val="1"/>
      <charset val="186"/>
    </font>
    <font>
      <sz val="11"/>
      <color rgb="FFFF0000"/>
      <name val="Times New Roman"/>
      <family val="1"/>
      <charset val="186"/>
    </font>
    <font>
      <b/>
      <sz val="11"/>
      <color rgb="FFFF0000"/>
      <name val="Times New Roman"/>
      <family val="1"/>
      <charset val="186"/>
    </font>
    <font>
      <i/>
      <sz val="11"/>
      <name val="Times New Roman"/>
      <family val="1"/>
      <charset val="186"/>
    </font>
    <font>
      <i/>
      <sz val="11"/>
      <name val="Arial"/>
      <family val="2"/>
      <charset val="186"/>
    </font>
    <font>
      <sz val="11"/>
      <name val="Arial"/>
      <family val="2"/>
      <charset val="186"/>
    </font>
    <font>
      <sz val="11"/>
      <color rgb="FFFF0000"/>
      <name val="Arial"/>
      <family val="2"/>
      <charset val="186"/>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top/>
      <bottom style="thin">
        <color indexed="64"/>
      </bottom>
      <diagonal/>
    </border>
  </borders>
  <cellStyleXfs count="78">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164" fontId="1" fillId="0" borderId="0" applyFont="0" applyFill="0" applyBorder="0" applyAlignment="0" applyProtection="0"/>
    <xf numFmtId="0" fontId="7" fillId="0" borderId="0"/>
    <xf numFmtId="0" fontId="12" fillId="0" borderId="0" applyNumberFormat="0" applyFill="0" applyBorder="0" applyAlignment="0" applyProtection="0"/>
    <xf numFmtId="0" fontId="5" fillId="4" borderId="0" applyNumberFormat="0" applyBorder="0" applyAlignment="0" applyProtection="0"/>
    <xf numFmtId="0" fontId="26" fillId="4"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7" borderId="1" applyNumberFormat="0" applyAlignment="0" applyProtection="0"/>
    <xf numFmtId="0" fontId="24" fillId="0" borderId="6">
      <alignment vertical="center"/>
    </xf>
    <xf numFmtId="0" fontId="25" fillId="0" borderId="6">
      <alignment vertical="center"/>
    </xf>
    <xf numFmtId="0" fontId="17" fillId="0" borderId="7" applyNumberFormat="0" applyFill="0" applyAlignment="0" applyProtection="0"/>
    <xf numFmtId="0" fontId="18" fillId="22" borderId="0" applyNumberFormat="0" applyBorder="0" applyAlignment="0" applyProtection="0"/>
    <xf numFmtId="0" fontId="27" fillId="0" borderId="0"/>
    <xf numFmtId="0" fontId="23" fillId="0" borderId="0"/>
    <xf numFmtId="0" fontId="28" fillId="0" borderId="0"/>
    <xf numFmtId="0" fontId="2" fillId="0" borderId="0"/>
    <xf numFmtId="0" fontId="4" fillId="0" borderId="0"/>
    <xf numFmtId="0" fontId="2" fillId="0" borderId="0"/>
    <xf numFmtId="0" fontId="2" fillId="0" borderId="0"/>
    <xf numFmtId="0" fontId="6" fillId="0" borderId="0"/>
    <xf numFmtId="0" fontId="6" fillId="0" borderId="0"/>
    <xf numFmtId="0" fontId="2" fillId="0" borderId="0"/>
    <xf numFmtId="0" fontId="2" fillId="0" borderId="0"/>
    <xf numFmtId="0" fontId="7" fillId="0" borderId="0"/>
    <xf numFmtId="0" fontId="27" fillId="0" borderId="0"/>
    <xf numFmtId="0" fontId="2" fillId="0" borderId="0"/>
    <xf numFmtId="0" fontId="2" fillId="0" borderId="0"/>
    <xf numFmtId="0" fontId="2" fillId="0" borderId="0"/>
    <xf numFmtId="0" fontId="23" fillId="0" borderId="0"/>
    <xf numFmtId="0" fontId="2" fillId="0" borderId="0"/>
    <xf numFmtId="0" fontId="28" fillId="0" borderId="0"/>
    <xf numFmtId="0" fontId="2" fillId="0" borderId="0"/>
    <xf numFmtId="0" fontId="27" fillId="0" borderId="0"/>
    <xf numFmtId="0" fontId="2" fillId="23" borderId="8" applyNumberFormat="0" applyFont="0" applyAlignment="0" applyProtection="0"/>
    <xf numFmtId="0" fontId="19" fillId="20" borderId="9" applyNumberFormat="0" applyAlignment="0" applyProtection="0"/>
    <xf numFmtId="0" fontId="2" fillId="0" borderId="0">
      <alignment vertical="center"/>
    </xf>
    <xf numFmtId="9" fontId="2" fillId="0" borderId="0" applyFont="0" applyFill="0" applyBorder="0" applyAlignment="0" applyProtection="0"/>
    <xf numFmtId="9" fontId="2" fillId="0" borderId="0" applyFont="0" applyFill="0" applyBorder="0" applyAlignment="0" applyProtection="0"/>
    <xf numFmtId="9" fontId="23" fillId="0" borderId="0" applyFont="0" applyFill="0" applyBorder="0" applyAlignment="0" applyProtection="0"/>
    <xf numFmtId="0" fontId="3" fillId="0" borderId="0"/>
    <xf numFmtId="0" fontId="2" fillId="0" borderId="0"/>
    <xf numFmtId="0" fontId="20" fillId="0" borderId="0" applyNumberFormat="0" applyFill="0" applyBorder="0" applyAlignment="0" applyProtection="0"/>
    <xf numFmtId="0" fontId="21" fillId="0" borderId="10" applyNumberFormat="0" applyFill="0" applyAlignment="0" applyProtection="0"/>
    <xf numFmtId="0" fontId="22" fillId="0" borderId="0" applyNumberFormat="0" applyFill="0" applyBorder="0" applyAlignment="0" applyProtection="0"/>
    <xf numFmtId="0" fontId="6" fillId="0" borderId="0"/>
    <xf numFmtId="0" fontId="2" fillId="0" borderId="0"/>
    <xf numFmtId="0" fontId="3" fillId="0" borderId="0"/>
    <xf numFmtId="0" fontId="2" fillId="0" borderId="0"/>
  </cellStyleXfs>
  <cellXfs count="127">
    <xf numFmtId="0" fontId="0" fillId="0" borderId="0" xfId="0"/>
    <xf numFmtId="0" fontId="2" fillId="0" borderId="0" xfId="0" applyFont="1" applyFill="1" applyBorder="1" applyAlignment="1">
      <alignment vertical="center"/>
    </xf>
    <xf numFmtId="0" fontId="2" fillId="0" borderId="0" xfId="0" applyFont="1" applyFill="1" applyAlignment="1">
      <alignment vertical="center"/>
    </xf>
    <xf numFmtId="0" fontId="2" fillId="0" borderId="0" xfId="0" applyFont="1" applyFill="1" applyAlignment="1">
      <alignment horizontal="center" vertical="center"/>
    </xf>
    <xf numFmtId="43" fontId="2" fillId="0" borderId="0"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9" fillId="0" borderId="0" xfId="0" applyFont="1" applyFill="1" applyAlignment="1">
      <alignment vertical="center"/>
    </xf>
    <xf numFmtId="0" fontId="30" fillId="0" borderId="0" xfId="0" applyFont="1" applyFill="1" applyAlignment="1">
      <alignment vertical="center"/>
    </xf>
    <xf numFmtId="0" fontId="31" fillId="0" borderId="0" xfId="0" applyFont="1" applyFill="1"/>
    <xf numFmtId="0" fontId="32" fillId="0" borderId="0" xfId="0" applyFont="1" applyAlignment="1">
      <alignment wrapText="1"/>
    </xf>
    <xf numFmtId="0" fontId="32" fillId="0" borderId="0" xfId="0" applyFont="1" applyAlignment="1"/>
    <xf numFmtId="0" fontId="33" fillId="0" borderId="0" xfId="0" applyFont="1" applyBorder="1" applyAlignment="1">
      <alignment horizontal="left" vertical="top" wrapText="1"/>
    </xf>
    <xf numFmtId="0" fontId="32" fillId="24" borderId="0" xfId="0" applyFont="1" applyFill="1" applyBorder="1" applyAlignment="1">
      <alignment horizontal="center" wrapText="1"/>
    </xf>
    <xf numFmtId="0" fontId="32" fillId="0" borderId="0" xfId="0" applyFont="1" applyAlignment="1">
      <alignment horizontal="center" vertical="center" wrapText="1"/>
    </xf>
    <xf numFmtId="0" fontId="33" fillId="0" borderId="0" xfId="77" applyFont="1" applyFill="1" applyBorder="1"/>
    <xf numFmtId="0" fontId="33" fillId="0" borderId="0" xfId="0" applyFont="1" applyFill="1" applyAlignment="1">
      <alignment vertical="center"/>
    </xf>
    <xf numFmtId="0" fontId="36" fillId="0" borderId="0" xfId="0" applyFont="1" applyFill="1" applyAlignment="1">
      <alignment vertical="center"/>
    </xf>
    <xf numFmtId="0" fontId="33" fillId="0" borderId="0" xfId="0" applyFont="1" applyFill="1" applyBorder="1" applyAlignment="1" applyProtection="1">
      <alignment horizontal="left" vertical="center"/>
    </xf>
    <xf numFmtId="0" fontId="33" fillId="0" borderId="0" xfId="0" applyFont="1" applyFill="1" applyBorder="1" applyAlignment="1">
      <alignment horizontal="center" vertical="center"/>
    </xf>
    <xf numFmtId="0" fontId="33" fillId="0" borderId="0" xfId="0" applyFont="1" applyFill="1" applyBorder="1" applyAlignment="1">
      <alignment horizontal="right" vertical="center"/>
    </xf>
    <xf numFmtId="0" fontId="36" fillId="0" borderId="0" xfId="0" applyFont="1" applyFill="1" applyBorder="1" applyAlignment="1">
      <alignment horizontal="right" vertical="center"/>
    </xf>
    <xf numFmtId="0" fontId="36" fillId="0" borderId="0" xfId="0" applyFont="1" applyFill="1" applyBorder="1" applyAlignment="1">
      <alignment horizontal="center" vertical="center"/>
    </xf>
    <xf numFmtId="0" fontId="33" fillId="0" borderId="0" xfId="0" applyFont="1" applyFill="1" applyBorder="1" applyAlignment="1">
      <alignment vertical="center"/>
    </xf>
    <xf numFmtId="0" fontId="33" fillId="0" borderId="0" xfId="0" applyFont="1" applyFill="1" applyAlignment="1">
      <alignment horizontal="left" vertical="center"/>
    </xf>
    <xf numFmtId="0" fontId="36" fillId="0" borderId="0" xfId="0" applyFont="1" applyFill="1" applyBorder="1" applyAlignment="1">
      <alignment vertical="center"/>
    </xf>
    <xf numFmtId="0" fontId="33" fillId="0" borderId="0" xfId="0" applyFont="1" applyFill="1" applyBorder="1" applyAlignment="1">
      <alignment horizontal="left" vertical="center"/>
    </xf>
    <xf numFmtId="0" fontId="36" fillId="0" borderId="0" xfId="0" applyFont="1" applyFill="1" applyBorder="1" applyAlignment="1">
      <alignment horizontal="left" vertical="center"/>
    </xf>
    <xf numFmtId="43" fontId="35" fillId="0" borderId="0" xfId="0" applyNumberFormat="1" applyFont="1" applyFill="1" applyBorder="1" applyAlignment="1">
      <alignment horizontal="center" vertical="center"/>
    </xf>
    <xf numFmtId="165" fontId="35" fillId="0" borderId="0" xfId="0" applyNumberFormat="1" applyFont="1" applyFill="1" applyBorder="1" applyAlignment="1">
      <alignment horizontal="center" vertical="center"/>
    </xf>
    <xf numFmtId="0" fontId="32" fillId="0" borderId="12" xfId="0" applyFont="1" applyFill="1" applyBorder="1" applyAlignment="1" applyProtection="1">
      <alignment horizontal="center" vertical="center" wrapText="1"/>
    </xf>
    <xf numFmtId="0" fontId="33" fillId="0" borderId="12" xfId="0" applyFont="1" applyFill="1" applyBorder="1" applyAlignment="1" applyProtection="1">
      <alignment horizontal="center" vertical="center" wrapText="1"/>
    </xf>
    <xf numFmtId="0" fontId="33" fillId="0" borderId="13" xfId="0" applyFont="1" applyFill="1" applyBorder="1" applyAlignment="1" applyProtection="1">
      <alignment horizontal="center" vertical="center" wrapText="1"/>
    </xf>
    <xf numFmtId="0" fontId="33" fillId="0" borderId="15" xfId="0" applyFont="1" applyFill="1" applyBorder="1" applyAlignment="1" applyProtection="1">
      <alignment horizontal="center" vertical="center" wrapText="1"/>
    </xf>
    <xf numFmtId="0" fontId="33" fillId="0" borderId="15" xfId="0" applyFont="1" applyFill="1" applyBorder="1" applyAlignment="1">
      <alignment horizontal="left" vertical="center" wrapText="1"/>
    </xf>
    <xf numFmtId="0" fontId="33" fillId="0" borderId="11" xfId="0" applyFont="1" applyFill="1" applyBorder="1" applyAlignment="1">
      <alignment horizontal="center" vertical="center" wrapText="1"/>
    </xf>
    <xf numFmtId="43" fontId="33" fillId="0" borderId="11" xfId="0" applyNumberFormat="1" applyFont="1" applyFill="1" applyBorder="1" applyAlignment="1">
      <alignment horizontal="center" vertical="center" wrapText="1"/>
    </xf>
    <xf numFmtId="164" fontId="33" fillId="0" borderId="13" xfId="0" applyNumberFormat="1" applyFont="1" applyFill="1" applyBorder="1" applyAlignment="1" applyProtection="1">
      <alignment horizontal="center" vertical="center" wrapText="1"/>
    </xf>
    <xf numFmtId="164" fontId="33" fillId="0" borderId="13" xfId="28" applyNumberFormat="1" applyFont="1" applyFill="1" applyBorder="1" applyAlignment="1" applyProtection="1">
      <alignment horizontal="center" vertical="center" wrapText="1"/>
    </xf>
    <xf numFmtId="0" fontId="33" fillId="0" borderId="15" xfId="0" applyFont="1" applyFill="1" applyBorder="1" applyAlignment="1">
      <alignment horizontal="right" vertical="center" wrapText="1"/>
    </xf>
    <xf numFmtId="0" fontId="33" fillId="0" borderId="11" xfId="0" applyFont="1" applyFill="1" applyBorder="1" applyAlignment="1" applyProtection="1">
      <alignment horizontal="center" vertical="center" wrapText="1"/>
    </xf>
    <xf numFmtId="0" fontId="33" fillId="0" borderId="23" xfId="0" applyFont="1" applyFill="1" applyBorder="1" applyAlignment="1" applyProtection="1">
      <alignment horizontal="center" vertical="center" wrapText="1"/>
    </xf>
    <xf numFmtId="0" fontId="33" fillId="0" borderId="23" xfId="0" applyFont="1" applyFill="1" applyBorder="1" applyAlignment="1">
      <alignment horizontal="left" vertical="center" wrapText="1"/>
    </xf>
    <xf numFmtId="164" fontId="33" fillId="0" borderId="11" xfId="0" applyNumberFormat="1" applyFont="1" applyFill="1" applyBorder="1" applyAlignment="1" applyProtection="1">
      <alignment horizontal="center" vertical="center" wrapText="1"/>
    </xf>
    <xf numFmtId="164" fontId="33" fillId="0" borderId="11" xfId="28" applyNumberFormat="1"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xf>
    <xf numFmtId="0" fontId="33" fillId="0" borderId="24" xfId="0" applyFont="1" applyFill="1" applyBorder="1" applyAlignment="1" applyProtection="1">
      <alignment horizontal="center" vertical="center" wrapText="1"/>
    </xf>
    <xf numFmtId="0" fontId="33" fillId="0" borderId="24" xfId="0" applyFont="1" applyFill="1" applyBorder="1" applyAlignment="1">
      <alignment horizontal="left" vertical="center" wrapText="1"/>
    </xf>
    <xf numFmtId="0" fontId="33" fillId="0" borderId="22" xfId="0" applyFont="1" applyFill="1" applyBorder="1" applyAlignment="1">
      <alignment horizontal="center" vertical="center" wrapText="1"/>
    </xf>
    <xf numFmtId="43" fontId="33" fillId="0" borderId="22" xfId="0" applyNumberFormat="1" applyFont="1" applyFill="1" applyBorder="1" applyAlignment="1">
      <alignment horizontal="center" vertical="center" wrapText="1"/>
    </xf>
    <xf numFmtId="164" fontId="33" fillId="0" borderId="19" xfId="0" applyNumberFormat="1" applyFont="1" applyFill="1" applyBorder="1" applyAlignment="1" applyProtection="1">
      <alignment horizontal="center" vertical="center" wrapText="1"/>
    </xf>
    <xf numFmtId="164" fontId="33" fillId="0" borderId="19" xfId="28" applyNumberFormat="1" applyFont="1" applyFill="1" applyBorder="1" applyAlignment="1" applyProtection="1">
      <alignment horizontal="center" vertical="center" wrapText="1"/>
    </xf>
    <xf numFmtId="0" fontId="33" fillId="0" borderId="20" xfId="0" applyFont="1" applyFill="1" applyBorder="1" applyAlignment="1" applyProtection="1">
      <alignment horizontal="center" vertical="center" wrapText="1"/>
    </xf>
    <xf numFmtId="0" fontId="33" fillId="0" borderId="21" xfId="0" applyFont="1" applyFill="1" applyBorder="1" applyAlignment="1" applyProtection="1">
      <alignment horizontal="center" vertical="center" wrapText="1"/>
    </xf>
    <xf numFmtId="0" fontId="33" fillId="0" borderId="21" xfId="0" applyFont="1" applyFill="1" applyBorder="1" applyAlignment="1">
      <alignment horizontal="left" vertical="center" wrapText="1"/>
    </xf>
    <xf numFmtId="0" fontId="33" fillId="0" borderId="20" xfId="0" applyFont="1" applyFill="1" applyBorder="1" applyAlignment="1">
      <alignment horizontal="center" vertical="center" wrapText="1"/>
    </xf>
    <xf numFmtId="43" fontId="33" fillId="0" borderId="20" xfId="0" applyNumberFormat="1" applyFont="1" applyFill="1" applyBorder="1" applyAlignment="1">
      <alignment horizontal="center" vertical="center" wrapText="1"/>
    </xf>
    <xf numFmtId="164" fontId="33" fillId="0" borderId="20" xfId="0" applyNumberFormat="1" applyFont="1" applyFill="1" applyBorder="1" applyAlignment="1" applyProtection="1">
      <alignment horizontal="center" vertical="center" wrapText="1"/>
    </xf>
    <xf numFmtId="164" fontId="33" fillId="0" borderId="20" xfId="28" applyNumberFormat="1" applyFont="1" applyFill="1" applyBorder="1" applyAlignment="1" applyProtection="1">
      <alignment horizontal="center" vertical="center" wrapText="1"/>
    </xf>
    <xf numFmtId="43" fontId="32" fillId="0" borderId="11" xfId="0" applyNumberFormat="1" applyFont="1" applyFill="1" applyBorder="1" applyAlignment="1">
      <alignment horizontal="center" vertical="center" wrapText="1"/>
    </xf>
    <xf numFmtId="43" fontId="36" fillId="0" borderId="11" xfId="0" applyNumberFormat="1" applyFont="1" applyFill="1" applyBorder="1" applyAlignment="1">
      <alignment horizontal="center" vertical="center" wrapText="1"/>
    </xf>
    <xf numFmtId="164" fontId="36" fillId="0" borderId="13" xfId="0" applyNumberFormat="1" applyFont="1" applyFill="1" applyBorder="1" applyAlignment="1" applyProtection="1">
      <alignment horizontal="center" vertical="center" wrapText="1"/>
    </xf>
    <xf numFmtId="0" fontId="32" fillId="0" borderId="15" xfId="0" applyFont="1" applyFill="1" applyBorder="1" applyAlignment="1">
      <alignment horizontal="right" vertical="center" wrapText="1"/>
    </xf>
    <xf numFmtId="0" fontId="32" fillId="0" borderId="11" xfId="0" applyFont="1" applyFill="1" applyBorder="1" applyAlignment="1">
      <alignment horizontal="center" vertical="center" wrapText="1"/>
    </xf>
    <xf numFmtId="164" fontId="32" fillId="0" borderId="13" xfId="0" applyNumberFormat="1" applyFont="1" applyFill="1" applyBorder="1" applyAlignment="1" applyProtection="1">
      <alignment horizontal="center" vertical="center" wrapText="1"/>
    </xf>
    <xf numFmtId="164" fontId="32" fillId="0" borderId="13" xfId="28" applyNumberFormat="1" applyFont="1" applyFill="1" applyBorder="1" applyAlignment="1" applyProtection="1">
      <alignment horizontal="center" vertical="center" wrapText="1"/>
    </xf>
    <xf numFmtId="0" fontId="32" fillId="0" borderId="15" xfId="0" applyFont="1" applyFill="1" applyBorder="1" applyAlignment="1">
      <alignment horizontal="left" vertical="center" wrapText="1"/>
    </xf>
    <xf numFmtId="0" fontId="33" fillId="0" borderId="12" xfId="0" applyFont="1" applyFill="1" applyBorder="1" applyAlignment="1">
      <alignment vertical="center"/>
    </xf>
    <xf numFmtId="0" fontId="35" fillId="0" borderId="12" xfId="0" applyFont="1" applyFill="1" applyBorder="1" applyAlignment="1">
      <alignment horizontal="right" vertical="center" wrapText="1"/>
    </xf>
    <xf numFmtId="0" fontId="35" fillId="0" borderId="12" xfId="0" applyFont="1" applyFill="1" applyBorder="1" applyAlignment="1">
      <alignment vertical="center" wrapText="1"/>
    </xf>
    <xf numFmtId="0" fontId="35" fillId="0" borderId="12" xfId="0" applyFont="1" applyFill="1" applyBorder="1" applyAlignment="1">
      <alignment horizontal="left" vertical="center" wrapText="1"/>
    </xf>
    <xf numFmtId="0" fontId="37" fillId="0" borderId="12" xfId="0" applyFont="1" applyFill="1" applyBorder="1" applyAlignment="1">
      <alignment horizontal="left" vertical="center" wrapText="1"/>
    </xf>
    <xf numFmtId="43" fontId="35" fillId="0" borderId="12" xfId="0" applyNumberFormat="1" applyFont="1" applyFill="1" applyBorder="1" applyAlignment="1">
      <alignment horizontal="right" vertical="center"/>
    </xf>
    <xf numFmtId="2" fontId="35" fillId="0" borderId="12" xfId="0" applyNumberFormat="1" applyFont="1" applyFill="1" applyBorder="1" applyAlignment="1">
      <alignment horizontal="right" vertical="center"/>
    </xf>
    <xf numFmtId="0" fontId="38" fillId="0" borderId="12" xfId="0" applyFont="1" applyFill="1" applyBorder="1" applyAlignment="1" applyProtection="1">
      <alignment horizontal="right" vertical="center"/>
    </xf>
    <xf numFmtId="0" fontId="38" fillId="0" borderId="14" xfId="0" applyFont="1" applyFill="1" applyBorder="1" applyAlignment="1" applyProtection="1">
      <alignment horizontal="right" vertical="center"/>
    </xf>
    <xf numFmtId="9" fontId="33" fillId="0" borderId="12" xfId="0" applyNumberFormat="1" applyFont="1" applyFill="1" applyBorder="1" applyAlignment="1">
      <alignment horizontal="center" vertical="center"/>
    </xf>
    <xf numFmtId="2" fontId="33" fillId="0" borderId="12" xfId="28" applyNumberFormat="1" applyFont="1" applyFill="1" applyBorder="1" applyAlignment="1" applyProtection="1">
      <alignment horizontal="right" vertical="center"/>
    </xf>
    <xf numFmtId="2" fontId="37" fillId="0" borderId="12" xfId="28" applyNumberFormat="1" applyFont="1" applyFill="1" applyBorder="1" applyAlignment="1" applyProtection="1">
      <alignment horizontal="right" vertical="center"/>
    </xf>
    <xf numFmtId="2" fontId="35" fillId="0" borderId="12" xfId="28" applyNumberFormat="1" applyFont="1" applyFill="1" applyBorder="1" applyAlignment="1" applyProtection="1">
      <alignment horizontal="right" vertical="center"/>
    </xf>
    <xf numFmtId="0" fontId="33" fillId="0" borderId="12" xfId="0" applyFont="1" applyFill="1" applyBorder="1" applyAlignment="1" applyProtection="1">
      <alignment horizontal="right" vertical="center"/>
    </xf>
    <xf numFmtId="2" fontId="36" fillId="0" borderId="12" xfId="28" applyNumberFormat="1" applyFont="1" applyFill="1" applyBorder="1" applyAlignment="1" applyProtection="1">
      <alignment horizontal="right" vertical="center"/>
    </xf>
    <xf numFmtId="0" fontId="38" fillId="0" borderId="12" xfId="0" applyFont="1" applyFill="1" applyBorder="1" applyAlignment="1">
      <alignment horizontal="right" vertical="center"/>
    </xf>
    <xf numFmtId="0" fontId="33" fillId="0" borderId="0" xfId="0" applyFont="1" applyFill="1" applyBorder="1" applyAlignment="1" applyProtection="1">
      <alignment horizontal="right" vertical="center"/>
    </xf>
    <xf numFmtId="0" fontId="33" fillId="0" borderId="0" xfId="0" applyFont="1" applyFill="1" applyBorder="1" applyAlignment="1" applyProtection="1">
      <alignment horizontal="center" vertical="center"/>
    </xf>
    <xf numFmtId="2" fontId="33" fillId="0" borderId="0" xfId="28" applyNumberFormat="1" applyFont="1" applyFill="1" applyBorder="1" applyAlignment="1" applyProtection="1">
      <alignment horizontal="right" vertical="center"/>
    </xf>
    <xf numFmtId="2" fontId="36" fillId="0" borderId="0" xfId="28" applyNumberFormat="1" applyFont="1" applyFill="1" applyBorder="1" applyAlignment="1" applyProtection="1">
      <alignment horizontal="right" vertical="center"/>
    </xf>
    <xf numFmtId="0" fontId="32" fillId="24" borderId="0" xfId="0" applyFont="1" applyFill="1"/>
    <xf numFmtId="0" fontId="32" fillId="24" borderId="0" xfId="0" applyFont="1" applyFill="1" applyBorder="1" applyAlignment="1">
      <alignment horizontal="center"/>
    </xf>
    <xf numFmtId="0" fontId="39" fillId="0" borderId="0" xfId="0" applyFont="1" applyFill="1" applyBorder="1" applyAlignment="1" applyProtection="1">
      <alignment horizontal="right" vertical="center"/>
    </xf>
    <xf numFmtId="0" fontId="40" fillId="0" borderId="0" xfId="0" applyFont="1" applyFill="1" applyAlignment="1">
      <alignment vertical="center"/>
    </xf>
    <xf numFmtId="0" fontId="40" fillId="0" borderId="0" xfId="0" applyFont="1" applyFill="1" applyBorder="1" applyAlignment="1" applyProtection="1">
      <alignment horizontal="center" vertical="center"/>
    </xf>
    <xf numFmtId="2" fontId="40" fillId="0" borderId="0" xfId="28" applyNumberFormat="1" applyFont="1" applyFill="1" applyBorder="1" applyAlignment="1" applyProtection="1">
      <alignment horizontal="right" vertical="center"/>
    </xf>
    <xf numFmtId="2" fontId="41" fillId="0" borderId="0" xfId="28" applyNumberFormat="1" applyFont="1" applyFill="1" applyBorder="1" applyAlignment="1" applyProtection="1">
      <alignment horizontal="right" vertical="center"/>
    </xf>
    <xf numFmtId="0" fontId="40" fillId="0" borderId="0" xfId="0" applyFont="1" applyFill="1" applyBorder="1" applyAlignment="1">
      <alignment vertical="center"/>
    </xf>
    <xf numFmtId="0" fontId="33" fillId="0" borderId="14" xfId="0" applyFont="1" applyFill="1" applyBorder="1" applyAlignment="1">
      <alignment horizontal="right" vertical="center"/>
    </xf>
    <xf numFmtId="0" fontId="33" fillId="0" borderId="16" xfId="0" applyFont="1" applyFill="1" applyBorder="1" applyAlignment="1">
      <alignment horizontal="right" vertical="center"/>
    </xf>
    <xf numFmtId="0" fontId="33" fillId="0" borderId="17" xfId="0" applyFont="1" applyFill="1" applyBorder="1" applyAlignment="1">
      <alignment horizontal="right" vertical="center"/>
    </xf>
    <xf numFmtId="0" fontId="35" fillId="0" borderId="14" xfId="0" applyFont="1" applyFill="1" applyBorder="1" applyAlignment="1">
      <alignment horizontal="right" vertical="center"/>
    </xf>
    <xf numFmtId="0" fontId="35" fillId="0" borderId="16" xfId="0" applyFont="1" applyFill="1" applyBorder="1" applyAlignment="1">
      <alignment horizontal="right" vertical="center"/>
    </xf>
    <xf numFmtId="0" fontId="35" fillId="0" borderId="17" xfId="0" applyFont="1" applyFill="1" applyBorder="1" applyAlignment="1">
      <alignment horizontal="right" vertical="center"/>
    </xf>
    <xf numFmtId="43" fontId="35" fillId="0" borderId="14" xfId="0" applyNumberFormat="1" applyFont="1" applyFill="1" applyBorder="1" applyAlignment="1">
      <alignment horizontal="center" vertical="center"/>
    </xf>
    <xf numFmtId="165" fontId="35" fillId="0" borderId="17" xfId="0" applyNumberFormat="1" applyFont="1" applyFill="1" applyBorder="1" applyAlignment="1">
      <alignment horizontal="center" vertical="center"/>
    </xf>
    <xf numFmtId="0" fontId="33" fillId="0" borderId="14" xfId="0" applyFont="1" applyFill="1" applyBorder="1" applyAlignment="1">
      <alignment horizontal="center" vertical="center" wrapText="1"/>
    </xf>
    <xf numFmtId="0" fontId="33" fillId="0" borderId="16" xfId="0" applyFont="1" applyFill="1" applyBorder="1" applyAlignment="1">
      <alignment horizontal="center" vertical="center" wrapText="1"/>
    </xf>
    <xf numFmtId="0" fontId="33" fillId="0" borderId="17" xfId="0" applyFont="1" applyFill="1" applyBorder="1" applyAlignment="1">
      <alignment horizontal="center" vertical="center" wrapText="1"/>
    </xf>
    <xf numFmtId="0" fontId="33" fillId="0" borderId="18" xfId="0" applyFont="1" applyFill="1" applyBorder="1" applyAlignment="1" applyProtection="1">
      <alignment horizontal="center" vertical="center" wrapText="1"/>
    </xf>
    <xf numFmtId="0" fontId="33" fillId="0" borderId="19" xfId="0" applyFont="1" applyFill="1" applyBorder="1" applyAlignment="1" applyProtection="1">
      <alignment horizontal="center" vertical="center" wrapText="1"/>
    </xf>
    <xf numFmtId="0" fontId="33" fillId="0" borderId="12" xfId="0" applyFont="1" applyFill="1" applyBorder="1" applyAlignment="1" applyProtection="1">
      <alignment horizontal="center" vertical="center" wrapText="1"/>
    </xf>
    <xf numFmtId="0" fontId="32" fillId="24" borderId="0" xfId="0" applyFont="1" applyFill="1" applyBorder="1" applyAlignment="1">
      <alignment horizontal="left" vertical="center" wrapText="1"/>
    </xf>
    <xf numFmtId="0" fontId="32" fillId="0" borderId="0" xfId="0" applyFont="1" applyAlignment="1">
      <alignment horizontal="left" wrapText="1"/>
    </xf>
    <xf numFmtId="0" fontId="35" fillId="0" borderId="0" xfId="77" applyFont="1" applyFill="1" applyBorder="1" applyAlignment="1">
      <alignment horizontal="center" wrapText="1"/>
    </xf>
    <xf numFmtId="0" fontId="35" fillId="0" borderId="0" xfId="77" applyFont="1" applyFill="1" applyBorder="1" applyAlignment="1">
      <alignment horizontal="center"/>
    </xf>
    <xf numFmtId="0" fontId="33" fillId="0" borderId="0" xfId="77" applyFont="1" applyFill="1" applyBorder="1" applyAlignment="1">
      <alignment horizontal="center" wrapText="1"/>
    </xf>
    <xf numFmtId="0" fontId="33" fillId="0" borderId="27" xfId="0" applyFont="1" applyFill="1" applyBorder="1" applyAlignment="1">
      <alignment horizontal="left" vertical="center"/>
    </xf>
    <xf numFmtId="0" fontId="34" fillId="24" borderId="25" xfId="0" applyFont="1" applyFill="1" applyBorder="1" applyAlignment="1">
      <alignment horizontal="left" wrapText="1"/>
    </xf>
    <xf numFmtId="0" fontId="34" fillId="24" borderId="26" xfId="0" applyFont="1" applyFill="1" applyBorder="1" applyAlignment="1">
      <alignment horizontal="left" wrapText="1"/>
    </xf>
    <xf numFmtId="0" fontId="32" fillId="0" borderId="0" xfId="0" applyFont="1" applyAlignment="1">
      <alignment horizontal="left" vertical="top" wrapText="1"/>
    </xf>
    <xf numFmtId="0" fontId="33" fillId="0" borderId="0" xfId="0" applyFont="1" applyBorder="1" applyAlignment="1">
      <alignment horizontal="left" vertical="top" wrapText="1"/>
    </xf>
    <xf numFmtId="0" fontId="32" fillId="0" borderId="0" xfId="0" applyFont="1" applyAlignment="1">
      <alignment wrapText="1"/>
    </xf>
    <xf numFmtId="0" fontId="32" fillId="0" borderId="0" xfId="0" applyFont="1" applyAlignment="1">
      <alignment horizontal="center" vertical="center" wrapText="1"/>
    </xf>
    <xf numFmtId="0" fontId="38" fillId="0" borderId="14" xfId="0" applyFont="1" applyFill="1" applyBorder="1" applyAlignment="1">
      <alignment horizontal="right" vertical="center"/>
    </xf>
    <xf numFmtId="0" fontId="38" fillId="0" borderId="16" xfId="0" applyFont="1" applyFill="1" applyBorder="1" applyAlignment="1">
      <alignment horizontal="right" vertical="center"/>
    </xf>
    <xf numFmtId="0" fontId="38" fillId="0" borderId="17" xfId="0" applyFont="1" applyFill="1" applyBorder="1" applyAlignment="1">
      <alignment horizontal="right" vertical="center"/>
    </xf>
    <xf numFmtId="0" fontId="35" fillId="0" borderId="14" xfId="0" applyFont="1" applyFill="1" applyBorder="1" applyAlignment="1">
      <alignment horizontal="right" vertical="center" wrapText="1"/>
    </xf>
    <xf numFmtId="0" fontId="35" fillId="0" borderId="16" xfId="0" applyFont="1" applyFill="1" applyBorder="1" applyAlignment="1">
      <alignment horizontal="right" vertical="center" wrapText="1"/>
    </xf>
    <xf numFmtId="0" fontId="35" fillId="0" borderId="17" xfId="0" applyFont="1" applyFill="1" applyBorder="1" applyAlignment="1">
      <alignment horizontal="right" vertical="center" wrapText="1"/>
    </xf>
    <xf numFmtId="0" fontId="33" fillId="0" borderId="0" xfId="0" applyFont="1" applyFill="1" applyBorder="1" applyAlignment="1">
      <alignment horizontal="right" vertical="center"/>
    </xf>
  </cellXfs>
  <cellStyles count="78">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heck Cell 2" xfId="27" xr:uid="{00000000-0005-0000-0000-00001A000000}"/>
    <cellStyle name="Comma" xfId="28" builtinId="3"/>
    <cellStyle name="Excel Built-in Normal" xfId="29" xr:uid="{00000000-0005-0000-0000-00001C000000}"/>
    <cellStyle name="Explanatory Text 2" xfId="30" xr:uid="{00000000-0005-0000-0000-00001D000000}"/>
    <cellStyle name="Good" xfId="31" builtinId="26" customBuiltin="1"/>
    <cellStyle name="Good 2" xfId="32" xr:uid="{00000000-0005-0000-0000-00001F000000}"/>
    <cellStyle name="Heading 1 2" xfId="33" xr:uid="{00000000-0005-0000-0000-000020000000}"/>
    <cellStyle name="Heading 2 2" xfId="34" xr:uid="{00000000-0005-0000-0000-000021000000}"/>
    <cellStyle name="Heading 3 2" xfId="35" xr:uid="{00000000-0005-0000-0000-000022000000}"/>
    <cellStyle name="Heading 4 2" xfId="36" xr:uid="{00000000-0005-0000-0000-000023000000}"/>
    <cellStyle name="Input 2" xfId="37" xr:uid="{00000000-0005-0000-0000-000024000000}"/>
    <cellStyle name="labi" xfId="38" xr:uid="{00000000-0005-0000-0000-000025000000}"/>
    <cellStyle name="Lietojamais" xfId="39" xr:uid="{00000000-0005-0000-0000-000026000000}"/>
    <cellStyle name="Linked Cell 2" xfId="40" xr:uid="{00000000-0005-0000-0000-000027000000}"/>
    <cellStyle name="Neutral 2" xfId="41" xr:uid="{00000000-0005-0000-0000-000028000000}"/>
    <cellStyle name="Normal" xfId="0" builtinId="0"/>
    <cellStyle name="Normal 10" xfId="42" xr:uid="{00000000-0005-0000-0000-00002A000000}"/>
    <cellStyle name="Normal 11" xfId="43" xr:uid="{00000000-0005-0000-0000-00002B000000}"/>
    <cellStyle name="Normal 12" xfId="44" xr:uid="{00000000-0005-0000-0000-00002C000000}"/>
    <cellStyle name="Normal 2" xfId="45" xr:uid="{00000000-0005-0000-0000-00002D000000}"/>
    <cellStyle name="Normal 2 2" xfId="46" xr:uid="{00000000-0005-0000-0000-00002E000000}"/>
    <cellStyle name="Normal 2 2 2" xfId="47" xr:uid="{00000000-0005-0000-0000-00002F000000}"/>
    <cellStyle name="Normal 2 3" xfId="48" xr:uid="{00000000-0005-0000-0000-000030000000}"/>
    <cellStyle name="Normal 2 4" xfId="49" xr:uid="{00000000-0005-0000-0000-000031000000}"/>
    <cellStyle name="Normal 2_Vidus 5_VS_20120424" xfId="50" xr:uid="{00000000-0005-0000-0000-000032000000}"/>
    <cellStyle name="Normal 3" xfId="51" xr:uid="{00000000-0005-0000-0000-000033000000}"/>
    <cellStyle name="Normal 4" xfId="52" xr:uid="{00000000-0005-0000-0000-000034000000}"/>
    <cellStyle name="Normal 4 2" xfId="53" xr:uid="{00000000-0005-0000-0000-000035000000}"/>
    <cellStyle name="Normal 5" xfId="54" xr:uid="{00000000-0005-0000-0000-000036000000}"/>
    <cellStyle name="Normal 6" xfId="55" xr:uid="{00000000-0005-0000-0000-000037000000}"/>
    <cellStyle name="Normal 6 2" xfId="56" xr:uid="{00000000-0005-0000-0000-000038000000}"/>
    <cellStyle name="Normal 6_APJOMI CENAS korigeta Vidus iela tame (14.11.2013)" xfId="57" xr:uid="{00000000-0005-0000-0000-000039000000}"/>
    <cellStyle name="Normal 7" xfId="58" xr:uid="{00000000-0005-0000-0000-00003A000000}"/>
    <cellStyle name="Normal 8" xfId="59" xr:uid="{00000000-0005-0000-0000-00003B000000}"/>
    <cellStyle name="Normal 8 2" xfId="60" xr:uid="{00000000-0005-0000-0000-00003C000000}"/>
    <cellStyle name="Normal 8_APJOMI CENAS korigeta Vidus iela tame (14.11.2013)" xfId="61" xr:uid="{00000000-0005-0000-0000-00003D000000}"/>
    <cellStyle name="Normal 9" xfId="62" xr:uid="{00000000-0005-0000-0000-00003E000000}"/>
    <cellStyle name="Note 2" xfId="63" xr:uid="{00000000-0005-0000-0000-00003F000000}"/>
    <cellStyle name="Output 2" xfId="64" xr:uid="{00000000-0005-0000-0000-000040000000}"/>
    <cellStyle name="Parastais_Abora-Pasaka" xfId="65" xr:uid="{00000000-0005-0000-0000-000041000000}"/>
    <cellStyle name="Percent 2" xfId="66" xr:uid="{00000000-0005-0000-0000-000042000000}"/>
    <cellStyle name="Percent 3" xfId="67" xr:uid="{00000000-0005-0000-0000-000043000000}"/>
    <cellStyle name="Percent 4" xfId="68" xr:uid="{00000000-0005-0000-0000-000044000000}"/>
    <cellStyle name="Style 1" xfId="69" xr:uid="{00000000-0005-0000-0000-000045000000}"/>
    <cellStyle name="Style 1 2" xfId="70" xr:uid="{00000000-0005-0000-0000-000046000000}"/>
    <cellStyle name="Title 2" xfId="71" xr:uid="{00000000-0005-0000-0000-000047000000}"/>
    <cellStyle name="Total 2" xfId="72" xr:uid="{00000000-0005-0000-0000-000048000000}"/>
    <cellStyle name="Warning Text 2" xfId="73" xr:uid="{00000000-0005-0000-0000-000049000000}"/>
    <cellStyle name="Обычный 2" xfId="74" xr:uid="{00000000-0005-0000-0000-00004A000000}"/>
    <cellStyle name="Обычный_2009-04-27_PED IESN" xfId="75" xr:uid="{00000000-0005-0000-0000-00004B000000}"/>
    <cellStyle name="Обычный_33. OZOLNIEKU NOVADA DOME_OZO SKOLA_TELPU, GAITENU, KAPNU TELPU REMONTS_TAME_VADIMS_2011_02_25_melnraksts" xfId="77" xr:uid="{80FA5004-AEF4-4EFA-95DA-44638272D8CB}"/>
    <cellStyle name="Стиль 1" xfId="76" xr:uid="{00000000-0005-0000-0000-00004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R67"/>
  <sheetViews>
    <sheetView tabSelected="1" topLeftCell="A37" zoomScaleNormal="100" zoomScaleSheetLayoutView="85" workbookViewId="0">
      <selection activeCell="U28" sqref="U28"/>
    </sheetView>
  </sheetViews>
  <sheetFormatPr defaultColWidth="9.140625" defaultRowHeight="12.75"/>
  <cols>
    <col min="1" max="1" width="4.5703125" style="2" customWidth="1"/>
    <col min="2" max="2" width="5.42578125" style="2" customWidth="1"/>
    <col min="3" max="3" width="48" style="2" customWidth="1"/>
    <col min="4" max="4" width="7" style="2" customWidth="1"/>
    <col min="5" max="5" width="11.5703125" style="2" customWidth="1"/>
    <col min="6" max="6" width="8.85546875" style="6" customWidth="1"/>
    <col min="7" max="7" width="9" style="6" customWidth="1"/>
    <col min="8" max="8" width="9.28515625" style="2" customWidth="1"/>
    <col min="9" max="9" width="14.140625" style="2" customWidth="1"/>
    <col min="10" max="10" width="10.7109375" style="2" customWidth="1"/>
    <col min="11" max="11" width="9" style="2" customWidth="1"/>
    <col min="12" max="12" width="10.7109375" style="7" customWidth="1"/>
    <col min="13" max="13" width="11.140625" style="2" customWidth="1"/>
    <col min="14" max="14" width="14.140625" style="2" customWidth="1"/>
    <col min="15" max="15" width="10.85546875" style="2" customWidth="1"/>
    <col min="16" max="16" width="13" style="2" customWidth="1"/>
    <col min="17" max="17" width="9.42578125" style="3" customWidth="1"/>
    <col min="18" max="18" width="9.140625" style="3"/>
    <col min="19" max="19" width="9.42578125" style="2" customWidth="1"/>
    <col min="20" max="16384" width="9.140625" style="2"/>
  </cols>
  <sheetData>
    <row r="2" spans="1:18" ht="14.25">
      <c r="A2" s="110" t="s">
        <v>70</v>
      </c>
      <c r="B2" s="110"/>
      <c r="C2" s="110"/>
      <c r="D2" s="110"/>
      <c r="E2" s="110"/>
      <c r="F2" s="110"/>
      <c r="G2" s="110"/>
      <c r="H2" s="110"/>
      <c r="I2" s="110"/>
      <c r="J2" s="110"/>
      <c r="K2" s="110"/>
      <c r="L2" s="110"/>
      <c r="M2" s="110"/>
      <c r="N2" s="110"/>
      <c r="O2" s="110"/>
      <c r="P2" s="110"/>
    </row>
    <row r="3" spans="1:18" ht="12.75" customHeight="1">
      <c r="A3" s="110" t="s">
        <v>66</v>
      </c>
      <c r="B3" s="110"/>
      <c r="C3" s="110"/>
      <c r="D3" s="110"/>
      <c r="E3" s="110"/>
      <c r="F3" s="110"/>
      <c r="G3" s="110"/>
      <c r="H3" s="110"/>
      <c r="I3" s="110"/>
      <c r="J3" s="110"/>
      <c r="K3" s="110"/>
      <c r="L3" s="110"/>
      <c r="M3" s="110"/>
      <c r="N3" s="110"/>
      <c r="O3" s="110"/>
      <c r="P3" s="110"/>
    </row>
    <row r="4" spans="1:18" ht="14.25">
      <c r="A4" s="111" t="s">
        <v>68</v>
      </c>
      <c r="B4" s="111"/>
      <c r="C4" s="111"/>
      <c r="D4" s="111"/>
      <c r="E4" s="111"/>
      <c r="F4" s="111"/>
      <c r="G4" s="111"/>
      <c r="H4" s="111"/>
      <c r="I4" s="111"/>
      <c r="J4" s="111"/>
      <c r="K4" s="111"/>
      <c r="L4" s="111"/>
      <c r="M4" s="111"/>
      <c r="N4" s="111"/>
      <c r="O4" s="111"/>
      <c r="P4" s="111"/>
    </row>
    <row r="5" spans="1:18" ht="15">
      <c r="A5" s="14"/>
      <c r="B5" s="112" t="s">
        <v>67</v>
      </c>
      <c r="C5" s="112"/>
      <c r="D5" s="112"/>
      <c r="E5" s="112"/>
      <c r="F5" s="112"/>
      <c r="G5" s="112"/>
      <c r="H5" s="112"/>
      <c r="I5" s="112"/>
      <c r="J5" s="112"/>
      <c r="K5" s="112"/>
      <c r="L5" s="112"/>
      <c r="M5" s="112"/>
      <c r="N5" s="112"/>
      <c r="O5" s="112"/>
      <c r="P5" s="112"/>
    </row>
    <row r="6" spans="1:18" ht="15">
      <c r="A6" s="15"/>
      <c r="B6" s="15"/>
      <c r="C6" s="15"/>
      <c r="D6" s="15"/>
      <c r="E6" s="15"/>
      <c r="F6" s="16"/>
      <c r="G6" s="16"/>
      <c r="H6" s="15"/>
      <c r="I6" s="15"/>
      <c r="J6" s="15"/>
      <c r="K6" s="15"/>
      <c r="L6" s="16"/>
      <c r="M6" s="15"/>
      <c r="N6" s="15"/>
      <c r="O6" s="15"/>
      <c r="P6" s="15"/>
    </row>
    <row r="7" spans="1:18" s="1" customFormat="1" ht="15">
      <c r="A7" s="17" t="s">
        <v>22</v>
      </c>
      <c r="B7" s="17"/>
      <c r="C7" s="18"/>
      <c r="D7" s="19"/>
      <c r="E7" s="19"/>
      <c r="F7" s="20"/>
      <c r="G7" s="20"/>
      <c r="H7" s="18"/>
      <c r="I7" s="18"/>
      <c r="J7" s="18"/>
      <c r="K7" s="18"/>
      <c r="L7" s="21"/>
      <c r="M7" s="18"/>
      <c r="N7" s="18"/>
      <c r="O7" s="18"/>
      <c r="P7" s="18"/>
      <c r="Q7" s="5"/>
      <c r="R7" s="5"/>
    </row>
    <row r="8" spans="1:18" s="1" customFormat="1" ht="15">
      <c r="A8" s="17" t="s">
        <v>23</v>
      </c>
      <c r="B8" s="17"/>
      <c r="C8" s="18"/>
      <c r="D8" s="19"/>
      <c r="E8" s="19"/>
      <c r="F8" s="20"/>
      <c r="G8" s="20"/>
      <c r="H8" s="18"/>
      <c r="I8" s="18"/>
      <c r="J8" s="18"/>
      <c r="K8" s="18"/>
      <c r="L8" s="21"/>
      <c r="M8" s="18"/>
      <c r="N8" s="18"/>
      <c r="O8" s="18"/>
      <c r="P8" s="18"/>
      <c r="Q8" s="5"/>
      <c r="R8" s="5"/>
    </row>
    <row r="9" spans="1:18" s="1" customFormat="1" ht="15">
      <c r="A9" s="17" t="s">
        <v>24</v>
      </c>
      <c r="B9" s="17"/>
      <c r="C9" s="18"/>
      <c r="D9" s="19"/>
      <c r="E9" s="19"/>
      <c r="F9" s="20"/>
      <c r="G9" s="20"/>
      <c r="H9" s="18"/>
      <c r="I9" s="18"/>
      <c r="J9" s="18"/>
      <c r="K9" s="18"/>
      <c r="L9" s="21"/>
      <c r="M9" s="18"/>
      <c r="N9" s="18"/>
      <c r="O9" s="18"/>
      <c r="P9" s="18"/>
      <c r="Q9" s="5"/>
      <c r="R9" s="5"/>
    </row>
    <row r="10" spans="1:18" s="1" customFormat="1" ht="15">
      <c r="A10" s="17" t="s">
        <v>25</v>
      </c>
      <c r="B10" s="17"/>
      <c r="C10" s="18"/>
      <c r="D10" s="19"/>
      <c r="E10" s="19"/>
      <c r="F10" s="20"/>
      <c r="G10" s="20"/>
      <c r="H10" s="18"/>
      <c r="I10" s="18"/>
      <c r="J10" s="18"/>
      <c r="K10" s="18"/>
      <c r="L10" s="21"/>
      <c r="M10" s="18"/>
      <c r="N10" s="18"/>
      <c r="O10" s="18"/>
      <c r="P10" s="18"/>
      <c r="Q10" s="5"/>
      <c r="R10" s="5"/>
    </row>
    <row r="11" spans="1:18" s="1" customFormat="1" ht="15">
      <c r="A11" s="17"/>
      <c r="B11" s="17"/>
      <c r="C11" s="18"/>
      <c r="D11" s="19"/>
      <c r="E11" s="19"/>
      <c r="F11" s="20"/>
      <c r="G11" s="20"/>
      <c r="H11" s="18"/>
      <c r="I11" s="18"/>
      <c r="J11" s="18"/>
      <c r="K11" s="18"/>
      <c r="L11" s="21"/>
      <c r="M11" s="18"/>
      <c r="N11" s="18"/>
      <c r="O11" s="18"/>
      <c r="P11" s="18"/>
      <c r="Q11" s="5"/>
      <c r="R11" s="5"/>
    </row>
    <row r="12" spans="1:18" s="1" customFormat="1" ht="15">
      <c r="A12" s="22"/>
      <c r="B12" s="22"/>
      <c r="C12" s="23"/>
      <c r="D12" s="19"/>
      <c r="E12" s="22"/>
      <c r="F12" s="24"/>
      <c r="G12" s="24"/>
      <c r="H12" s="18"/>
      <c r="I12" s="18"/>
      <c r="J12" s="18"/>
      <c r="K12" s="25"/>
      <c r="L12" s="26"/>
      <c r="M12" s="126" t="s">
        <v>14</v>
      </c>
      <c r="N12" s="126"/>
      <c r="O12" s="100">
        <f>P47</f>
        <v>0</v>
      </c>
      <c r="P12" s="101"/>
      <c r="Q12" s="5"/>
      <c r="R12" s="5"/>
    </row>
    <row r="13" spans="1:18" s="1" customFormat="1" ht="15">
      <c r="A13" s="22"/>
      <c r="B13" s="22"/>
      <c r="C13" s="23"/>
      <c r="D13" s="19"/>
      <c r="E13" s="22"/>
      <c r="F13" s="24"/>
      <c r="G13" s="24"/>
      <c r="H13" s="18"/>
      <c r="I13" s="18"/>
      <c r="J13" s="18"/>
      <c r="K13" s="25"/>
      <c r="L13" s="26"/>
      <c r="M13" s="19"/>
      <c r="N13" s="19"/>
      <c r="O13" s="27"/>
      <c r="P13" s="28"/>
      <c r="Q13" s="5"/>
      <c r="R13" s="5"/>
    </row>
    <row r="14" spans="1:18" s="1" customFormat="1" ht="15">
      <c r="A14" s="17"/>
      <c r="B14" s="17"/>
      <c r="C14" s="17"/>
      <c r="D14" s="18"/>
      <c r="E14" s="22"/>
      <c r="F14" s="24"/>
      <c r="G14" s="24"/>
      <c r="H14" s="22"/>
      <c r="I14" s="22"/>
      <c r="J14" s="22"/>
      <c r="K14" s="22"/>
      <c r="L14" s="24"/>
      <c r="M14" s="22"/>
      <c r="N14" s="113" t="s">
        <v>69</v>
      </c>
      <c r="O14" s="113"/>
      <c r="P14" s="113"/>
      <c r="Q14" s="5"/>
      <c r="R14" s="5"/>
    </row>
    <row r="15" spans="1:18" s="1" customFormat="1" ht="12.75" customHeight="1">
      <c r="A15" s="105" t="s">
        <v>4</v>
      </c>
      <c r="B15" s="105" t="s">
        <v>15</v>
      </c>
      <c r="C15" s="105" t="s">
        <v>65</v>
      </c>
      <c r="D15" s="105" t="s">
        <v>1</v>
      </c>
      <c r="E15" s="107" t="s">
        <v>2</v>
      </c>
      <c r="F15" s="102" t="s">
        <v>5</v>
      </c>
      <c r="G15" s="103"/>
      <c r="H15" s="103"/>
      <c r="I15" s="103"/>
      <c r="J15" s="103"/>
      <c r="K15" s="104"/>
      <c r="L15" s="102" t="s">
        <v>3</v>
      </c>
      <c r="M15" s="103"/>
      <c r="N15" s="103"/>
      <c r="O15" s="103"/>
      <c r="P15" s="104"/>
      <c r="Q15" s="5"/>
      <c r="R15" s="5"/>
    </row>
    <row r="16" spans="1:18" s="1" customFormat="1" ht="58.5" customHeight="1">
      <c r="A16" s="106"/>
      <c r="B16" s="106"/>
      <c r="C16" s="106"/>
      <c r="D16" s="106"/>
      <c r="E16" s="107"/>
      <c r="F16" s="29" t="s">
        <v>16</v>
      </c>
      <c r="G16" s="29" t="s">
        <v>17</v>
      </c>
      <c r="H16" s="29" t="s">
        <v>10</v>
      </c>
      <c r="I16" s="29" t="s">
        <v>26</v>
      </c>
      <c r="J16" s="29" t="s">
        <v>11</v>
      </c>
      <c r="K16" s="29" t="s">
        <v>12</v>
      </c>
      <c r="L16" s="29" t="s">
        <v>18</v>
      </c>
      <c r="M16" s="29" t="s">
        <v>10</v>
      </c>
      <c r="N16" s="29" t="s">
        <v>26</v>
      </c>
      <c r="O16" s="30" t="s">
        <v>11</v>
      </c>
      <c r="P16" s="30" t="s">
        <v>13</v>
      </c>
      <c r="Q16" s="5"/>
      <c r="R16" s="5"/>
    </row>
    <row r="17" spans="1:16" ht="45">
      <c r="A17" s="31">
        <v>1</v>
      </c>
      <c r="B17" s="32" t="s">
        <v>19</v>
      </c>
      <c r="C17" s="33" t="s">
        <v>39</v>
      </c>
      <c r="D17" s="34" t="s">
        <v>28</v>
      </c>
      <c r="E17" s="35">
        <v>20.399999999999999</v>
      </c>
      <c r="F17" s="35"/>
      <c r="G17" s="35"/>
      <c r="H17" s="36">
        <f>ROUND(G17*F17,2)</f>
        <v>0</v>
      </c>
      <c r="I17" s="36"/>
      <c r="J17" s="36"/>
      <c r="K17" s="36">
        <f t="shared" ref="K17" si="0">ROUND(H17+I17+J17,2)</f>
        <v>0</v>
      </c>
      <c r="L17" s="36">
        <f>ROUND(F17*E17,2)</f>
        <v>0</v>
      </c>
      <c r="M17" s="37">
        <f>ROUND(H17*E17,2)</f>
        <v>0</v>
      </c>
      <c r="N17" s="37">
        <f>ROUND(I17*E17,2)</f>
        <v>0</v>
      </c>
      <c r="O17" s="37">
        <f>ROUND(J17*E17,2)</f>
        <v>0</v>
      </c>
      <c r="P17" s="36">
        <f>ROUND(M17+N17+O17,2)</f>
        <v>0</v>
      </c>
    </row>
    <row r="18" spans="1:16" ht="21.75" customHeight="1">
      <c r="A18" s="31">
        <v>2</v>
      </c>
      <c r="B18" s="32" t="s">
        <v>19</v>
      </c>
      <c r="C18" s="38" t="s">
        <v>40</v>
      </c>
      <c r="D18" s="34" t="s">
        <v>44</v>
      </c>
      <c r="E18" s="35">
        <v>100</v>
      </c>
      <c r="F18" s="35"/>
      <c r="G18" s="35"/>
      <c r="H18" s="36"/>
      <c r="I18" s="36"/>
      <c r="J18" s="36"/>
      <c r="K18" s="36">
        <f t="shared" ref="K18" si="1">ROUND(H18+I18+J18,2)</f>
        <v>0</v>
      </c>
      <c r="L18" s="36">
        <f t="shared" ref="L18" si="2">ROUND(F18*E18,2)</f>
        <v>0</v>
      </c>
      <c r="M18" s="37">
        <f t="shared" ref="M18" si="3">ROUND(H18*E18,2)</f>
        <v>0</v>
      </c>
      <c r="N18" s="37">
        <f t="shared" ref="N18" si="4">ROUND(I18*E18,2)</f>
        <v>0</v>
      </c>
      <c r="O18" s="37">
        <f t="shared" ref="O18" si="5">ROUND(J18*E18,2)</f>
        <v>0</v>
      </c>
      <c r="P18" s="36">
        <f t="shared" ref="P18" si="6">ROUND(M18+N18+O18,2)</f>
        <v>0</v>
      </c>
    </row>
    <row r="19" spans="1:16" ht="21.75" customHeight="1">
      <c r="A19" s="31">
        <v>3</v>
      </c>
      <c r="B19" s="32" t="s">
        <v>19</v>
      </c>
      <c r="C19" s="38" t="s">
        <v>38</v>
      </c>
      <c r="D19" s="34" t="s">
        <v>30</v>
      </c>
      <c r="E19" s="35">
        <v>100</v>
      </c>
      <c r="F19" s="35"/>
      <c r="G19" s="35"/>
      <c r="H19" s="36"/>
      <c r="I19" s="36"/>
      <c r="J19" s="36"/>
      <c r="K19" s="36">
        <f t="shared" ref="K19:K45" si="7">ROUND(H19+I19+J19,2)</f>
        <v>0</v>
      </c>
      <c r="L19" s="36">
        <f t="shared" ref="L19:L45" si="8">ROUND(F19*E19,2)</f>
        <v>0</v>
      </c>
      <c r="M19" s="37">
        <f t="shared" ref="M19:M45" si="9">ROUND(H19*E19,2)</f>
        <v>0</v>
      </c>
      <c r="N19" s="37">
        <f t="shared" ref="N19:N45" si="10">ROUND(I19*E19,2)</f>
        <v>0</v>
      </c>
      <c r="O19" s="37">
        <f t="shared" ref="O19:O45" si="11">ROUND(J19*E19,2)</f>
        <v>0</v>
      </c>
      <c r="P19" s="36">
        <f t="shared" ref="P19:P45" si="12">ROUND(M19+N19+O19,2)</f>
        <v>0</v>
      </c>
    </row>
    <row r="20" spans="1:16" ht="21.75" customHeight="1">
      <c r="A20" s="31">
        <v>4</v>
      </c>
      <c r="B20" s="32" t="s">
        <v>19</v>
      </c>
      <c r="C20" s="33" t="s">
        <v>45</v>
      </c>
      <c r="D20" s="34" t="s">
        <v>44</v>
      </c>
      <c r="E20" s="35">
        <v>5</v>
      </c>
      <c r="F20" s="35"/>
      <c r="G20" s="35"/>
      <c r="H20" s="36">
        <f t="shared" ref="H20:H27" si="13">ROUND(G20*F20,2)</f>
        <v>0</v>
      </c>
      <c r="I20" s="36"/>
      <c r="J20" s="36"/>
      <c r="K20" s="36">
        <f t="shared" si="7"/>
        <v>0</v>
      </c>
      <c r="L20" s="36">
        <f t="shared" si="8"/>
        <v>0</v>
      </c>
      <c r="M20" s="37">
        <f t="shared" si="9"/>
        <v>0</v>
      </c>
      <c r="N20" s="37">
        <f t="shared" si="10"/>
        <v>0</v>
      </c>
      <c r="O20" s="37">
        <f t="shared" si="11"/>
        <v>0</v>
      </c>
      <c r="P20" s="36">
        <f t="shared" si="12"/>
        <v>0</v>
      </c>
    </row>
    <row r="21" spans="1:16" ht="21.75" customHeight="1">
      <c r="A21" s="31">
        <v>5</v>
      </c>
      <c r="B21" s="32" t="s">
        <v>19</v>
      </c>
      <c r="C21" s="33" t="s">
        <v>57</v>
      </c>
      <c r="D21" s="34" t="s">
        <v>28</v>
      </c>
      <c r="E21" s="35">
        <v>81</v>
      </c>
      <c r="F21" s="35"/>
      <c r="G21" s="35"/>
      <c r="H21" s="36">
        <f t="shared" si="13"/>
        <v>0</v>
      </c>
      <c r="I21" s="36"/>
      <c r="J21" s="36"/>
      <c r="K21" s="36">
        <f t="shared" ref="K21" si="14">ROUND(H21+I21+J21,2)</f>
        <v>0</v>
      </c>
      <c r="L21" s="36">
        <f t="shared" ref="L21" si="15">ROUND(F21*E21,2)</f>
        <v>0</v>
      </c>
      <c r="M21" s="37">
        <f t="shared" ref="M21" si="16">ROUND(H21*E21,2)</f>
        <v>0</v>
      </c>
      <c r="N21" s="37">
        <f t="shared" ref="N21" si="17">ROUND(I21*E21,2)</f>
        <v>0</v>
      </c>
      <c r="O21" s="37">
        <f t="shared" ref="O21" si="18">ROUND(J21*E21,2)</f>
        <v>0</v>
      </c>
      <c r="P21" s="36">
        <f t="shared" ref="P21" si="19">ROUND(M21+N21+O21,2)</f>
        <v>0</v>
      </c>
    </row>
    <row r="22" spans="1:16" ht="21.75" customHeight="1">
      <c r="A22" s="31">
        <v>6</v>
      </c>
      <c r="B22" s="32" t="s">
        <v>19</v>
      </c>
      <c r="C22" s="33" t="s">
        <v>47</v>
      </c>
      <c r="D22" s="34" t="s">
        <v>27</v>
      </c>
      <c r="E22" s="35">
        <v>3.8</v>
      </c>
      <c r="F22" s="35"/>
      <c r="G22" s="35"/>
      <c r="H22" s="36">
        <f t="shared" si="13"/>
        <v>0</v>
      </c>
      <c r="I22" s="36"/>
      <c r="J22" s="36"/>
      <c r="K22" s="36">
        <f t="shared" si="7"/>
        <v>0</v>
      </c>
      <c r="L22" s="36">
        <f t="shared" si="8"/>
        <v>0</v>
      </c>
      <c r="M22" s="37">
        <f t="shared" si="9"/>
        <v>0</v>
      </c>
      <c r="N22" s="37">
        <f t="shared" si="10"/>
        <v>0</v>
      </c>
      <c r="O22" s="37">
        <f t="shared" si="11"/>
        <v>0</v>
      </c>
      <c r="P22" s="36">
        <f t="shared" si="12"/>
        <v>0</v>
      </c>
    </row>
    <row r="23" spans="1:16" ht="30">
      <c r="A23" s="31">
        <v>7</v>
      </c>
      <c r="B23" s="32" t="s">
        <v>19</v>
      </c>
      <c r="C23" s="33" t="s">
        <v>49</v>
      </c>
      <c r="D23" s="34" t="s">
        <v>27</v>
      </c>
      <c r="E23" s="35">
        <v>7.8</v>
      </c>
      <c r="F23" s="35"/>
      <c r="G23" s="35"/>
      <c r="H23" s="36">
        <f t="shared" si="13"/>
        <v>0</v>
      </c>
      <c r="I23" s="36"/>
      <c r="J23" s="36"/>
      <c r="K23" s="36">
        <f t="shared" si="7"/>
        <v>0</v>
      </c>
      <c r="L23" s="36">
        <f t="shared" si="8"/>
        <v>0</v>
      </c>
      <c r="M23" s="37">
        <f t="shared" si="9"/>
        <v>0</v>
      </c>
      <c r="N23" s="37">
        <f t="shared" si="10"/>
        <v>0</v>
      </c>
      <c r="O23" s="37">
        <f t="shared" si="11"/>
        <v>0</v>
      </c>
      <c r="P23" s="36">
        <f t="shared" si="12"/>
        <v>0</v>
      </c>
    </row>
    <row r="24" spans="1:16" ht="15">
      <c r="A24" s="31">
        <v>8</v>
      </c>
      <c r="B24" s="32" t="s">
        <v>19</v>
      </c>
      <c r="C24" s="33" t="s">
        <v>56</v>
      </c>
      <c r="D24" s="34" t="s">
        <v>27</v>
      </c>
      <c r="E24" s="35">
        <v>13.200000000000001</v>
      </c>
      <c r="F24" s="35"/>
      <c r="G24" s="35"/>
      <c r="H24" s="36">
        <f t="shared" si="13"/>
        <v>0</v>
      </c>
      <c r="I24" s="36"/>
      <c r="J24" s="36"/>
      <c r="K24" s="36">
        <f t="shared" si="7"/>
        <v>0</v>
      </c>
      <c r="L24" s="36">
        <f t="shared" ref="L24" si="20">ROUND(F24*E24,2)</f>
        <v>0</v>
      </c>
      <c r="M24" s="37">
        <f t="shared" ref="M24" si="21">ROUND(H24*E24,2)</f>
        <v>0</v>
      </c>
      <c r="N24" s="37">
        <f t="shared" ref="N24" si="22">ROUND(I24*E24,2)</f>
        <v>0</v>
      </c>
      <c r="O24" s="37">
        <f t="shared" ref="O24" si="23">ROUND(J24*E24,2)</f>
        <v>0</v>
      </c>
      <c r="P24" s="36">
        <f t="shared" ref="P24" si="24">ROUND(M24+N24+O24,2)</f>
        <v>0</v>
      </c>
    </row>
    <row r="25" spans="1:16" ht="45">
      <c r="A25" s="31">
        <v>9</v>
      </c>
      <c r="B25" s="32" t="s">
        <v>19</v>
      </c>
      <c r="C25" s="33" t="s">
        <v>54</v>
      </c>
      <c r="D25" s="34" t="s">
        <v>27</v>
      </c>
      <c r="E25" s="35">
        <v>170</v>
      </c>
      <c r="F25" s="35"/>
      <c r="G25" s="35"/>
      <c r="H25" s="36">
        <f t="shared" si="13"/>
        <v>0</v>
      </c>
      <c r="I25" s="36"/>
      <c r="J25" s="36"/>
      <c r="K25" s="36">
        <f t="shared" si="7"/>
        <v>0</v>
      </c>
      <c r="L25" s="36">
        <f t="shared" si="8"/>
        <v>0</v>
      </c>
      <c r="M25" s="37">
        <f t="shared" si="9"/>
        <v>0</v>
      </c>
      <c r="N25" s="37">
        <f t="shared" si="10"/>
        <v>0</v>
      </c>
      <c r="O25" s="37">
        <f t="shared" si="11"/>
        <v>0</v>
      </c>
      <c r="P25" s="36">
        <f t="shared" si="12"/>
        <v>0</v>
      </c>
    </row>
    <row r="26" spans="1:16" ht="15">
      <c r="A26" s="31">
        <v>10</v>
      </c>
      <c r="B26" s="32" t="s">
        <v>19</v>
      </c>
      <c r="C26" s="33" t="s">
        <v>58</v>
      </c>
      <c r="D26" s="34" t="s">
        <v>55</v>
      </c>
      <c r="E26" s="35">
        <v>8</v>
      </c>
      <c r="F26" s="35"/>
      <c r="G26" s="35"/>
      <c r="H26" s="36">
        <f t="shared" si="13"/>
        <v>0</v>
      </c>
      <c r="I26" s="36"/>
      <c r="J26" s="36"/>
      <c r="K26" s="36">
        <f t="shared" si="7"/>
        <v>0</v>
      </c>
      <c r="L26" s="36">
        <f t="shared" ref="L26" si="25">ROUND(F26*E26,2)</f>
        <v>0</v>
      </c>
      <c r="M26" s="37">
        <f t="shared" ref="M26" si="26">ROUND(H26*E26,2)</f>
        <v>0</v>
      </c>
      <c r="N26" s="37">
        <f t="shared" ref="N26" si="27">ROUND(I26*E26,2)</f>
        <v>0</v>
      </c>
      <c r="O26" s="37">
        <f t="shared" ref="O26" si="28">ROUND(J26*E26,2)</f>
        <v>0</v>
      </c>
      <c r="P26" s="36">
        <f t="shared" ref="P26" si="29">ROUND(M26+N26+O26,2)</f>
        <v>0</v>
      </c>
    </row>
    <row r="27" spans="1:16" ht="33.75" customHeight="1">
      <c r="A27" s="31">
        <v>11</v>
      </c>
      <c r="B27" s="32" t="s">
        <v>19</v>
      </c>
      <c r="C27" s="33" t="s">
        <v>41</v>
      </c>
      <c r="D27" s="34" t="s">
        <v>27</v>
      </c>
      <c r="E27" s="35">
        <v>25.5</v>
      </c>
      <c r="F27" s="35"/>
      <c r="G27" s="35"/>
      <c r="H27" s="36">
        <f t="shared" si="13"/>
        <v>0</v>
      </c>
      <c r="I27" s="36"/>
      <c r="J27" s="36"/>
      <c r="K27" s="36">
        <f t="shared" si="7"/>
        <v>0</v>
      </c>
      <c r="L27" s="36">
        <f t="shared" si="8"/>
        <v>0</v>
      </c>
      <c r="M27" s="37">
        <f t="shared" si="9"/>
        <v>0</v>
      </c>
      <c r="N27" s="37">
        <f t="shared" si="10"/>
        <v>0</v>
      </c>
      <c r="O27" s="37">
        <f t="shared" si="11"/>
        <v>0</v>
      </c>
      <c r="P27" s="36">
        <f t="shared" si="12"/>
        <v>0</v>
      </c>
    </row>
    <row r="28" spans="1:16" ht="30">
      <c r="A28" s="31">
        <v>12</v>
      </c>
      <c r="B28" s="32" t="s">
        <v>19</v>
      </c>
      <c r="C28" s="38" t="s">
        <v>31</v>
      </c>
      <c r="D28" s="34" t="s">
        <v>30</v>
      </c>
      <c r="E28" s="35">
        <v>255</v>
      </c>
      <c r="F28" s="35"/>
      <c r="G28" s="35"/>
      <c r="H28" s="36"/>
      <c r="I28" s="36"/>
      <c r="J28" s="36"/>
      <c r="K28" s="36">
        <f t="shared" si="7"/>
        <v>0</v>
      </c>
      <c r="L28" s="36">
        <f t="shared" si="8"/>
        <v>0</v>
      </c>
      <c r="M28" s="37">
        <f t="shared" si="9"/>
        <v>0</v>
      </c>
      <c r="N28" s="37">
        <f t="shared" si="10"/>
        <v>0</v>
      </c>
      <c r="O28" s="37">
        <f t="shared" si="11"/>
        <v>0</v>
      </c>
      <c r="P28" s="36">
        <f t="shared" si="12"/>
        <v>0</v>
      </c>
    </row>
    <row r="29" spans="1:16" ht="15">
      <c r="A29" s="31">
        <v>13</v>
      </c>
      <c r="B29" s="32" t="s">
        <v>19</v>
      </c>
      <c r="C29" s="33" t="s">
        <v>32</v>
      </c>
      <c r="D29" s="34" t="s">
        <v>27</v>
      </c>
      <c r="E29" s="35">
        <v>102</v>
      </c>
      <c r="F29" s="35"/>
      <c r="G29" s="35"/>
      <c r="H29" s="36">
        <f>ROUND(G29*F29,2)</f>
        <v>0</v>
      </c>
      <c r="I29" s="36"/>
      <c r="J29" s="36"/>
      <c r="K29" s="36">
        <f t="shared" si="7"/>
        <v>0</v>
      </c>
      <c r="L29" s="36">
        <f t="shared" si="8"/>
        <v>0</v>
      </c>
      <c r="M29" s="37">
        <f t="shared" si="9"/>
        <v>0</v>
      </c>
      <c r="N29" s="37">
        <f t="shared" si="10"/>
        <v>0</v>
      </c>
      <c r="O29" s="37">
        <f t="shared" si="11"/>
        <v>0</v>
      </c>
      <c r="P29" s="36">
        <f t="shared" si="12"/>
        <v>0</v>
      </c>
    </row>
    <row r="30" spans="1:16" ht="30">
      <c r="A30" s="31">
        <v>14</v>
      </c>
      <c r="B30" s="32" t="s">
        <v>19</v>
      </c>
      <c r="C30" s="38" t="s">
        <v>33</v>
      </c>
      <c r="D30" s="34" t="s">
        <v>30</v>
      </c>
      <c r="E30" s="35">
        <v>30.599999999999998</v>
      </c>
      <c r="F30" s="35"/>
      <c r="G30" s="35"/>
      <c r="H30" s="36"/>
      <c r="I30" s="36"/>
      <c r="J30" s="36"/>
      <c r="K30" s="36">
        <f t="shared" si="7"/>
        <v>0</v>
      </c>
      <c r="L30" s="36">
        <f t="shared" si="8"/>
        <v>0</v>
      </c>
      <c r="M30" s="37">
        <f t="shared" si="9"/>
        <v>0</v>
      </c>
      <c r="N30" s="37">
        <f t="shared" si="10"/>
        <v>0</v>
      </c>
      <c r="O30" s="37">
        <f t="shared" si="11"/>
        <v>0</v>
      </c>
      <c r="P30" s="36">
        <f t="shared" si="12"/>
        <v>0</v>
      </c>
    </row>
    <row r="31" spans="1:16" ht="30">
      <c r="A31" s="31">
        <v>15</v>
      </c>
      <c r="B31" s="32" t="s">
        <v>19</v>
      </c>
      <c r="C31" s="38" t="s">
        <v>34</v>
      </c>
      <c r="D31" s="34" t="s">
        <v>27</v>
      </c>
      <c r="E31" s="35">
        <v>132.93999999999997</v>
      </c>
      <c r="F31" s="35"/>
      <c r="G31" s="35"/>
      <c r="H31" s="36"/>
      <c r="I31" s="36"/>
      <c r="J31" s="36"/>
      <c r="K31" s="36">
        <f t="shared" si="7"/>
        <v>0</v>
      </c>
      <c r="L31" s="36">
        <f t="shared" si="8"/>
        <v>0</v>
      </c>
      <c r="M31" s="37">
        <f t="shared" si="9"/>
        <v>0</v>
      </c>
      <c r="N31" s="37">
        <f t="shared" si="10"/>
        <v>0</v>
      </c>
      <c r="O31" s="37">
        <f t="shared" si="11"/>
        <v>0</v>
      </c>
      <c r="P31" s="36">
        <f t="shared" si="12"/>
        <v>0</v>
      </c>
    </row>
    <row r="32" spans="1:16" ht="15">
      <c r="A32" s="31">
        <v>16</v>
      </c>
      <c r="B32" s="32" t="s">
        <v>19</v>
      </c>
      <c r="C32" s="38" t="s">
        <v>35</v>
      </c>
      <c r="D32" s="34" t="s">
        <v>28</v>
      </c>
      <c r="E32" s="35">
        <v>74.300000000000011</v>
      </c>
      <c r="F32" s="35"/>
      <c r="G32" s="35"/>
      <c r="H32" s="36"/>
      <c r="I32" s="36"/>
      <c r="J32" s="36"/>
      <c r="K32" s="36">
        <f t="shared" si="7"/>
        <v>0</v>
      </c>
      <c r="L32" s="36">
        <f t="shared" si="8"/>
        <v>0</v>
      </c>
      <c r="M32" s="37">
        <f t="shared" si="9"/>
        <v>0</v>
      </c>
      <c r="N32" s="37">
        <f t="shared" si="10"/>
        <v>0</v>
      </c>
      <c r="O32" s="37">
        <f t="shared" si="11"/>
        <v>0</v>
      </c>
      <c r="P32" s="36">
        <f t="shared" si="12"/>
        <v>0</v>
      </c>
    </row>
    <row r="33" spans="1:18" ht="30">
      <c r="A33" s="31">
        <v>17</v>
      </c>
      <c r="B33" s="32" t="s">
        <v>19</v>
      </c>
      <c r="C33" s="33" t="s">
        <v>42</v>
      </c>
      <c r="D33" s="34" t="s">
        <v>30</v>
      </c>
      <c r="E33" s="35">
        <v>297.20000000000005</v>
      </c>
      <c r="F33" s="35"/>
      <c r="G33" s="35"/>
      <c r="H33" s="36">
        <f t="shared" ref="H33:H40" si="30">ROUND(G33*F33,2)</f>
        <v>0</v>
      </c>
      <c r="I33" s="36"/>
      <c r="J33" s="36"/>
      <c r="K33" s="36">
        <f t="shared" si="7"/>
        <v>0</v>
      </c>
      <c r="L33" s="36">
        <f t="shared" si="8"/>
        <v>0</v>
      </c>
      <c r="M33" s="37">
        <f t="shared" si="9"/>
        <v>0</v>
      </c>
      <c r="N33" s="37">
        <f t="shared" si="10"/>
        <v>0</v>
      </c>
      <c r="O33" s="37">
        <f t="shared" si="11"/>
        <v>0</v>
      </c>
      <c r="P33" s="36">
        <f t="shared" si="12"/>
        <v>0</v>
      </c>
    </row>
    <row r="34" spans="1:18" ht="32.25" customHeight="1">
      <c r="A34" s="31">
        <v>18</v>
      </c>
      <c r="B34" s="32" t="s">
        <v>19</v>
      </c>
      <c r="C34" s="33" t="s">
        <v>48</v>
      </c>
      <c r="D34" s="34" t="s">
        <v>27</v>
      </c>
      <c r="E34" s="35">
        <v>66.44</v>
      </c>
      <c r="F34" s="35"/>
      <c r="G34" s="35"/>
      <c r="H34" s="36">
        <f t="shared" si="30"/>
        <v>0</v>
      </c>
      <c r="I34" s="36"/>
      <c r="J34" s="36"/>
      <c r="K34" s="36">
        <f t="shared" si="7"/>
        <v>0</v>
      </c>
      <c r="L34" s="36">
        <f t="shared" si="8"/>
        <v>0</v>
      </c>
      <c r="M34" s="37">
        <f t="shared" si="9"/>
        <v>0</v>
      </c>
      <c r="N34" s="37">
        <f t="shared" si="10"/>
        <v>0</v>
      </c>
      <c r="O34" s="37">
        <f t="shared" si="11"/>
        <v>0</v>
      </c>
      <c r="P34" s="36">
        <f t="shared" si="12"/>
        <v>0</v>
      </c>
    </row>
    <row r="35" spans="1:18" ht="30">
      <c r="A35" s="39">
        <v>19</v>
      </c>
      <c r="B35" s="40" t="s">
        <v>19</v>
      </c>
      <c r="C35" s="41" t="s">
        <v>50</v>
      </c>
      <c r="D35" s="34" t="s">
        <v>27</v>
      </c>
      <c r="E35" s="35">
        <v>99.039999999999992</v>
      </c>
      <c r="F35" s="35"/>
      <c r="G35" s="35"/>
      <c r="H35" s="42">
        <f t="shared" si="30"/>
        <v>0</v>
      </c>
      <c r="I35" s="42"/>
      <c r="J35" s="42"/>
      <c r="K35" s="42">
        <f t="shared" si="7"/>
        <v>0</v>
      </c>
      <c r="L35" s="42">
        <f t="shared" si="8"/>
        <v>0</v>
      </c>
      <c r="M35" s="43">
        <f t="shared" si="9"/>
        <v>0</v>
      </c>
      <c r="N35" s="43">
        <f t="shared" si="10"/>
        <v>0</v>
      </c>
      <c r="O35" s="43">
        <f t="shared" si="11"/>
        <v>0</v>
      </c>
      <c r="P35" s="42">
        <f t="shared" si="12"/>
        <v>0</v>
      </c>
    </row>
    <row r="36" spans="1:18" ht="15">
      <c r="A36" s="44">
        <v>20</v>
      </c>
      <c r="B36" s="45" t="s">
        <v>19</v>
      </c>
      <c r="C36" s="46" t="s">
        <v>53</v>
      </c>
      <c r="D36" s="47" t="s">
        <v>55</v>
      </c>
      <c r="E36" s="48">
        <v>32.6</v>
      </c>
      <c r="F36" s="48"/>
      <c r="G36" s="48"/>
      <c r="H36" s="49">
        <f t="shared" si="30"/>
        <v>0</v>
      </c>
      <c r="I36" s="49"/>
      <c r="J36" s="49"/>
      <c r="K36" s="49">
        <f t="shared" si="7"/>
        <v>0</v>
      </c>
      <c r="L36" s="49">
        <f t="shared" si="8"/>
        <v>0</v>
      </c>
      <c r="M36" s="50">
        <f t="shared" si="9"/>
        <v>0</v>
      </c>
      <c r="N36" s="50">
        <f t="shared" si="10"/>
        <v>0</v>
      </c>
      <c r="O36" s="50">
        <f t="shared" si="11"/>
        <v>0</v>
      </c>
      <c r="P36" s="49">
        <f t="shared" si="12"/>
        <v>0</v>
      </c>
    </row>
    <row r="37" spans="1:18" ht="15">
      <c r="A37" s="51">
        <v>21</v>
      </c>
      <c r="B37" s="52" t="s">
        <v>19</v>
      </c>
      <c r="C37" s="53" t="s">
        <v>29</v>
      </c>
      <c r="D37" s="54" t="s">
        <v>27</v>
      </c>
      <c r="E37" s="55">
        <v>66.44</v>
      </c>
      <c r="F37" s="55"/>
      <c r="G37" s="55"/>
      <c r="H37" s="56">
        <f t="shared" si="30"/>
        <v>0</v>
      </c>
      <c r="I37" s="56"/>
      <c r="J37" s="56"/>
      <c r="K37" s="56">
        <f t="shared" si="7"/>
        <v>0</v>
      </c>
      <c r="L37" s="56">
        <f t="shared" si="8"/>
        <v>0</v>
      </c>
      <c r="M37" s="57">
        <f t="shared" si="9"/>
        <v>0</v>
      </c>
      <c r="N37" s="57">
        <f t="shared" si="10"/>
        <v>0</v>
      </c>
      <c r="O37" s="57">
        <f t="shared" si="11"/>
        <v>0</v>
      </c>
      <c r="P37" s="56">
        <f t="shared" si="12"/>
        <v>0</v>
      </c>
    </row>
    <row r="38" spans="1:18" ht="15">
      <c r="A38" s="31">
        <v>22</v>
      </c>
      <c r="B38" s="32" t="s">
        <v>19</v>
      </c>
      <c r="C38" s="33" t="s">
        <v>51</v>
      </c>
      <c r="D38" s="34" t="s">
        <v>27</v>
      </c>
      <c r="E38" s="35">
        <v>32.6</v>
      </c>
      <c r="F38" s="35"/>
      <c r="G38" s="35"/>
      <c r="H38" s="36">
        <f t="shared" si="30"/>
        <v>0</v>
      </c>
      <c r="I38" s="36"/>
      <c r="J38" s="36"/>
      <c r="K38" s="36">
        <f t="shared" si="7"/>
        <v>0</v>
      </c>
      <c r="L38" s="36">
        <f t="shared" si="8"/>
        <v>0</v>
      </c>
      <c r="M38" s="37">
        <f t="shared" si="9"/>
        <v>0</v>
      </c>
      <c r="N38" s="37">
        <f t="shared" si="10"/>
        <v>0</v>
      </c>
      <c r="O38" s="37">
        <f t="shared" si="11"/>
        <v>0</v>
      </c>
      <c r="P38" s="36">
        <f t="shared" si="12"/>
        <v>0</v>
      </c>
    </row>
    <row r="39" spans="1:18" ht="15">
      <c r="A39" s="31">
        <v>23</v>
      </c>
      <c r="B39" s="32" t="s">
        <v>19</v>
      </c>
      <c r="C39" s="33" t="s">
        <v>43</v>
      </c>
      <c r="D39" s="34" t="s">
        <v>44</v>
      </c>
      <c r="E39" s="35">
        <v>4</v>
      </c>
      <c r="F39" s="35"/>
      <c r="G39" s="35"/>
      <c r="H39" s="36">
        <f t="shared" si="30"/>
        <v>0</v>
      </c>
      <c r="I39" s="36"/>
      <c r="J39" s="36"/>
      <c r="K39" s="36">
        <f t="shared" si="7"/>
        <v>0</v>
      </c>
      <c r="L39" s="36">
        <f t="shared" si="8"/>
        <v>0</v>
      </c>
      <c r="M39" s="37">
        <f t="shared" si="9"/>
        <v>0</v>
      </c>
      <c r="N39" s="37">
        <f t="shared" si="10"/>
        <v>0</v>
      </c>
      <c r="O39" s="37">
        <f t="shared" si="11"/>
        <v>0</v>
      </c>
      <c r="P39" s="36">
        <f t="shared" si="12"/>
        <v>0</v>
      </c>
    </row>
    <row r="40" spans="1:18" ht="30">
      <c r="A40" s="31">
        <v>24</v>
      </c>
      <c r="B40" s="32" t="s">
        <v>19</v>
      </c>
      <c r="C40" s="33" t="s">
        <v>37</v>
      </c>
      <c r="D40" s="34" t="s">
        <v>27</v>
      </c>
      <c r="E40" s="58">
        <v>170</v>
      </c>
      <c r="F40" s="35"/>
      <c r="G40" s="35"/>
      <c r="H40" s="36">
        <f t="shared" si="30"/>
        <v>0</v>
      </c>
      <c r="I40" s="36"/>
      <c r="J40" s="36"/>
      <c r="K40" s="36">
        <f t="shared" si="7"/>
        <v>0</v>
      </c>
      <c r="L40" s="36">
        <f t="shared" si="8"/>
        <v>0</v>
      </c>
      <c r="M40" s="37">
        <f t="shared" si="9"/>
        <v>0</v>
      </c>
      <c r="N40" s="37">
        <f t="shared" si="10"/>
        <v>0</v>
      </c>
      <c r="O40" s="37">
        <f t="shared" si="11"/>
        <v>0</v>
      </c>
      <c r="P40" s="36">
        <f t="shared" si="12"/>
        <v>0</v>
      </c>
    </row>
    <row r="41" spans="1:18" ht="30">
      <c r="A41" s="31">
        <v>25</v>
      </c>
      <c r="B41" s="32" t="s">
        <v>19</v>
      </c>
      <c r="C41" s="38" t="s">
        <v>36</v>
      </c>
      <c r="D41" s="34" t="s">
        <v>30</v>
      </c>
      <c r="E41" s="58">
        <v>35.56</v>
      </c>
      <c r="F41" s="35"/>
      <c r="G41" s="35"/>
      <c r="H41" s="36"/>
      <c r="I41" s="36"/>
      <c r="J41" s="36"/>
      <c r="K41" s="36">
        <f t="shared" si="7"/>
        <v>0</v>
      </c>
      <c r="L41" s="36">
        <f t="shared" si="8"/>
        <v>0</v>
      </c>
      <c r="M41" s="37">
        <f t="shared" si="9"/>
        <v>0</v>
      </c>
      <c r="N41" s="37">
        <f t="shared" si="10"/>
        <v>0</v>
      </c>
      <c r="O41" s="37">
        <f t="shared" si="11"/>
        <v>0</v>
      </c>
      <c r="P41" s="36">
        <f t="shared" si="12"/>
        <v>0</v>
      </c>
    </row>
    <row r="42" spans="1:18" ht="30">
      <c r="A42" s="31">
        <v>26</v>
      </c>
      <c r="B42" s="32" t="s">
        <v>19</v>
      </c>
      <c r="C42" s="38" t="s">
        <v>75</v>
      </c>
      <c r="D42" s="34" t="s">
        <v>30</v>
      </c>
      <c r="E42" s="58">
        <v>711.2</v>
      </c>
      <c r="F42" s="59"/>
      <c r="G42" s="59"/>
      <c r="H42" s="36"/>
      <c r="I42" s="36"/>
      <c r="J42" s="36"/>
      <c r="K42" s="36">
        <f t="shared" si="7"/>
        <v>0</v>
      </c>
      <c r="L42" s="60">
        <f t="shared" si="8"/>
        <v>0</v>
      </c>
      <c r="M42" s="37">
        <f t="shared" si="9"/>
        <v>0</v>
      </c>
      <c r="N42" s="37">
        <f t="shared" si="10"/>
        <v>0</v>
      </c>
      <c r="O42" s="37">
        <f t="shared" si="11"/>
        <v>0</v>
      </c>
      <c r="P42" s="36">
        <f t="shared" si="12"/>
        <v>0</v>
      </c>
    </row>
    <row r="43" spans="1:18" ht="30">
      <c r="A43" s="31">
        <v>27</v>
      </c>
      <c r="B43" s="32" t="s">
        <v>19</v>
      </c>
      <c r="C43" s="61" t="s">
        <v>74</v>
      </c>
      <c r="D43" s="62" t="s">
        <v>30</v>
      </c>
      <c r="E43" s="58">
        <v>4250</v>
      </c>
      <c r="F43" s="58"/>
      <c r="G43" s="58"/>
      <c r="H43" s="63"/>
      <c r="I43" s="63"/>
      <c r="J43" s="63"/>
      <c r="K43" s="63">
        <f t="shared" si="7"/>
        <v>0</v>
      </c>
      <c r="L43" s="63">
        <f t="shared" si="8"/>
        <v>0</v>
      </c>
      <c r="M43" s="64">
        <f t="shared" si="9"/>
        <v>0</v>
      </c>
      <c r="N43" s="64">
        <f t="shared" si="10"/>
        <v>0</v>
      </c>
      <c r="O43" s="64">
        <f t="shared" si="11"/>
        <v>0</v>
      </c>
      <c r="P43" s="63">
        <f t="shared" si="12"/>
        <v>0</v>
      </c>
    </row>
    <row r="44" spans="1:18" ht="15">
      <c r="A44" s="31">
        <v>28</v>
      </c>
      <c r="B44" s="32" t="s">
        <v>19</v>
      </c>
      <c r="C44" s="65" t="s">
        <v>52</v>
      </c>
      <c r="D44" s="62" t="s">
        <v>30</v>
      </c>
      <c r="E44" s="58">
        <v>370.5</v>
      </c>
      <c r="F44" s="58"/>
      <c r="G44" s="35"/>
      <c r="H44" s="36">
        <f t="shared" ref="H44:H45" si="31">ROUND(G44*F44,2)</f>
        <v>0</v>
      </c>
      <c r="I44" s="63"/>
      <c r="J44" s="63"/>
      <c r="K44" s="63">
        <f t="shared" si="7"/>
        <v>0</v>
      </c>
      <c r="L44" s="63">
        <f t="shared" si="8"/>
        <v>0</v>
      </c>
      <c r="M44" s="64">
        <f t="shared" si="9"/>
        <v>0</v>
      </c>
      <c r="N44" s="64">
        <f t="shared" si="10"/>
        <v>0</v>
      </c>
      <c r="O44" s="64">
        <f t="shared" si="11"/>
        <v>0</v>
      </c>
      <c r="P44" s="63">
        <f t="shared" si="12"/>
        <v>0</v>
      </c>
      <c r="Q44" s="8"/>
    </row>
    <row r="45" spans="1:18" ht="15">
      <c r="A45" s="31">
        <v>29</v>
      </c>
      <c r="B45" s="32" t="s">
        <v>19</v>
      </c>
      <c r="C45" s="65" t="s">
        <v>46</v>
      </c>
      <c r="D45" s="62" t="s">
        <v>44</v>
      </c>
      <c r="E45" s="58">
        <v>4</v>
      </c>
      <c r="F45" s="35"/>
      <c r="G45" s="35"/>
      <c r="H45" s="36">
        <f t="shared" si="31"/>
        <v>0</v>
      </c>
      <c r="I45" s="63"/>
      <c r="J45" s="63"/>
      <c r="K45" s="63">
        <f t="shared" si="7"/>
        <v>0</v>
      </c>
      <c r="L45" s="63">
        <f t="shared" si="8"/>
        <v>0</v>
      </c>
      <c r="M45" s="64">
        <f t="shared" si="9"/>
        <v>0</v>
      </c>
      <c r="N45" s="64">
        <f t="shared" si="10"/>
        <v>0</v>
      </c>
      <c r="O45" s="64">
        <f t="shared" si="11"/>
        <v>0</v>
      </c>
      <c r="P45" s="63">
        <f t="shared" si="12"/>
        <v>0</v>
      </c>
    </row>
    <row r="46" spans="1:18" s="1" customFormat="1" ht="15">
      <c r="A46" s="66"/>
      <c r="B46" s="66"/>
      <c r="C46" s="67" t="s">
        <v>0</v>
      </c>
      <c r="D46" s="68"/>
      <c r="E46" s="69"/>
      <c r="F46" s="70"/>
      <c r="G46" s="70"/>
      <c r="H46" s="69"/>
      <c r="I46" s="69"/>
      <c r="J46" s="69"/>
      <c r="K46" s="71"/>
      <c r="L46" s="72">
        <f>SUM(L17:L45)</f>
        <v>0</v>
      </c>
      <c r="M46" s="72">
        <f>SUM(M17:M45)</f>
        <v>0</v>
      </c>
      <c r="N46" s="72">
        <f>SUM(N17:N45)</f>
        <v>0</v>
      </c>
      <c r="O46" s="72">
        <f>SUM(O17:O45)</f>
        <v>0</v>
      </c>
      <c r="P46" s="72">
        <f>SUM(P17:P45)</f>
        <v>0</v>
      </c>
      <c r="Q46" s="5"/>
      <c r="R46" s="5"/>
    </row>
    <row r="47" spans="1:18" s="1" customFormat="1" ht="15">
      <c r="A47" s="73"/>
      <c r="B47" s="74"/>
      <c r="C47" s="123" t="s">
        <v>59</v>
      </c>
      <c r="D47" s="124"/>
      <c r="E47" s="124"/>
      <c r="F47" s="124"/>
      <c r="G47" s="124"/>
      <c r="H47" s="124"/>
      <c r="I47" s="124"/>
      <c r="J47" s="125"/>
      <c r="K47" s="68"/>
      <c r="L47" s="77"/>
      <c r="M47" s="78">
        <f>M46</f>
        <v>0</v>
      </c>
      <c r="N47" s="78">
        <f t="shared" ref="N47:P47" si="32">N46</f>
        <v>0</v>
      </c>
      <c r="O47" s="78">
        <f t="shared" si="32"/>
        <v>0</v>
      </c>
      <c r="P47" s="78">
        <f t="shared" si="32"/>
        <v>0</v>
      </c>
      <c r="Q47" s="4"/>
      <c r="R47" s="5"/>
    </row>
    <row r="48" spans="1:18" s="1" customFormat="1" ht="15">
      <c r="A48" s="79"/>
      <c r="B48" s="79"/>
      <c r="C48" s="94" t="s">
        <v>6</v>
      </c>
      <c r="D48" s="95"/>
      <c r="E48" s="95"/>
      <c r="F48" s="95"/>
      <c r="G48" s="95"/>
      <c r="H48" s="95"/>
      <c r="I48" s="95"/>
      <c r="J48" s="96"/>
      <c r="K48" s="75">
        <v>0</v>
      </c>
      <c r="L48" s="80"/>
      <c r="M48" s="76"/>
      <c r="N48" s="76"/>
      <c r="O48" s="76"/>
      <c r="P48" s="76">
        <f>ROUND(P47*K48,2)</f>
        <v>0</v>
      </c>
      <c r="Q48" s="5"/>
      <c r="R48" s="5"/>
    </row>
    <row r="49" spans="1:18" s="1" customFormat="1" ht="15">
      <c r="A49" s="79"/>
      <c r="B49" s="79"/>
      <c r="C49" s="120" t="s">
        <v>7</v>
      </c>
      <c r="D49" s="121"/>
      <c r="E49" s="121"/>
      <c r="F49" s="121"/>
      <c r="G49" s="121"/>
      <c r="H49" s="121"/>
      <c r="I49" s="121"/>
      <c r="J49" s="122"/>
      <c r="K49" s="81"/>
      <c r="L49" s="80"/>
      <c r="M49" s="76"/>
      <c r="N49" s="76"/>
      <c r="O49" s="76"/>
      <c r="P49" s="76">
        <f>ROUND(P48*0.1,2)</f>
        <v>0</v>
      </c>
      <c r="Q49" s="5"/>
      <c r="R49" s="5"/>
    </row>
    <row r="50" spans="1:18" s="1" customFormat="1" ht="15">
      <c r="A50" s="79"/>
      <c r="B50" s="79"/>
      <c r="C50" s="94" t="s">
        <v>8</v>
      </c>
      <c r="D50" s="95"/>
      <c r="E50" s="95"/>
      <c r="F50" s="95"/>
      <c r="G50" s="95"/>
      <c r="H50" s="95"/>
      <c r="I50" s="95"/>
      <c r="J50" s="96"/>
      <c r="K50" s="75">
        <v>0</v>
      </c>
      <c r="L50" s="80"/>
      <c r="M50" s="76"/>
      <c r="N50" s="76"/>
      <c r="O50" s="76"/>
      <c r="P50" s="76">
        <f>ROUND(P47*K50,2)</f>
        <v>0</v>
      </c>
      <c r="Q50" s="5"/>
      <c r="R50" s="5"/>
    </row>
    <row r="51" spans="1:18" s="1" customFormat="1" ht="15">
      <c r="A51" s="79"/>
      <c r="B51" s="79"/>
      <c r="C51" s="97" t="s">
        <v>20</v>
      </c>
      <c r="D51" s="98"/>
      <c r="E51" s="98"/>
      <c r="F51" s="98"/>
      <c r="G51" s="98"/>
      <c r="H51" s="98"/>
      <c r="I51" s="98"/>
      <c r="J51" s="99"/>
      <c r="K51" s="76"/>
      <c r="L51" s="80"/>
      <c r="M51" s="76"/>
      <c r="N51" s="76"/>
      <c r="O51" s="76"/>
      <c r="P51" s="78">
        <f>P47+P48+P50</f>
        <v>0</v>
      </c>
      <c r="Q51" s="5"/>
      <c r="R51" s="5"/>
    </row>
    <row r="52" spans="1:18" s="1" customFormat="1" ht="15">
      <c r="A52" s="79"/>
      <c r="B52" s="79"/>
      <c r="C52" s="94" t="s">
        <v>21</v>
      </c>
      <c r="D52" s="95"/>
      <c r="E52" s="95"/>
      <c r="F52" s="95"/>
      <c r="G52" s="95"/>
      <c r="H52" s="95"/>
      <c r="I52" s="95"/>
      <c r="J52" s="96"/>
      <c r="K52" s="76"/>
      <c r="L52" s="80"/>
      <c r="M52" s="76"/>
      <c r="N52" s="76"/>
      <c r="O52" s="76"/>
      <c r="P52" s="76">
        <f>ROUND(P51*0.21,2)</f>
        <v>0</v>
      </c>
      <c r="Q52" s="5"/>
      <c r="R52" s="5"/>
    </row>
    <row r="53" spans="1:18" s="1" customFormat="1" ht="15">
      <c r="A53" s="79"/>
      <c r="B53" s="79"/>
      <c r="C53" s="97" t="s">
        <v>9</v>
      </c>
      <c r="D53" s="98"/>
      <c r="E53" s="98"/>
      <c r="F53" s="98"/>
      <c r="G53" s="98"/>
      <c r="H53" s="98"/>
      <c r="I53" s="98"/>
      <c r="J53" s="99"/>
      <c r="K53" s="76"/>
      <c r="L53" s="80"/>
      <c r="M53" s="76"/>
      <c r="N53" s="76"/>
      <c r="O53" s="76"/>
      <c r="P53" s="78">
        <f>SUM(P51:P52)</f>
        <v>0</v>
      </c>
      <c r="Q53" s="5"/>
      <c r="R53" s="5"/>
    </row>
    <row r="54" spans="1:18" s="1" customFormat="1" ht="15">
      <c r="A54" s="82"/>
      <c r="B54" s="82"/>
      <c r="C54" s="82"/>
      <c r="D54" s="83"/>
      <c r="E54" s="84"/>
      <c r="F54" s="85"/>
      <c r="G54" s="85"/>
      <c r="H54" s="22"/>
      <c r="I54" s="22"/>
      <c r="J54" s="84"/>
      <c r="K54" s="84"/>
      <c r="L54" s="85"/>
      <c r="M54" s="84"/>
      <c r="N54" s="84"/>
      <c r="O54" s="84"/>
      <c r="P54" s="84"/>
      <c r="Q54" s="5"/>
      <c r="R54" s="5"/>
    </row>
    <row r="55" spans="1:18" s="1" customFormat="1" ht="15.75" thickBot="1">
      <c r="A55" s="82"/>
      <c r="B55" s="82"/>
      <c r="C55" s="82"/>
      <c r="D55" s="83"/>
      <c r="E55" s="84"/>
      <c r="F55" s="85"/>
      <c r="G55" s="85"/>
      <c r="H55" s="22"/>
      <c r="I55" s="22"/>
      <c r="J55" s="84"/>
      <c r="K55" s="84"/>
      <c r="L55" s="85"/>
      <c r="M55" s="84"/>
      <c r="N55" s="84"/>
      <c r="O55" s="84"/>
      <c r="P55" s="84"/>
      <c r="Q55" s="5"/>
      <c r="R55" s="5"/>
    </row>
    <row r="56" spans="1:18" s="1" customFormat="1" ht="12.75" customHeight="1">
      <c r="A56" s="114" t="s">
        <v>64</v>
      </c>
      <c r="B56" s="115"/>
      <c r="C56" s="115"/>
      <c r="D56" s="115"/>
      <c r="E56" s="115"/>
      <c r="F56" s="115"/>
      <c r="G56" s="115"/>
      <c r="H56" s="115"/>
      <c r="I56" s="115"/>
      <c r="J56" s="115"/>
      <c r="K56" s="115"/>
      <c r="L56" s="115"/>
      <c r="M56" s="115"/>
      <c r="N56" s="115"/>
      <c r="O56" s="115"/>
      <c r="P56" s="115"/>
      <c r="Q56" s="5"/>
      <c r="R56" s="5"/>
    </row>
    <row r="57" spans="1:18" s="1" customFormat="1" ht="12.75" customHeight="1">
      <c r="A57" s="109"/>
      <c r="B57" s="109"/>
      <c r="C57" s="109"/>
      <c r="D57" s="9"/>
      <c r="E57" s="9"/>
      <c r="F57" s="9"/>
      <c r="G57" s="9"/>
      <c r="H57" s="9"/>
      <c r="I57" s="9"/>
      <c r="J57" s="9"/>
      <c r="K57" s="9"/>
      <c r="L57" s="9"/>
      <c r="M57" s="9"/>
      <c r="N57" s="9"/>
      <c r="O57" s="9"/>
      <c r="P57" s="9"/>
      <c r="Q57" s="5"/>
      <c r="R57" s="5"/>
    </row>
    <row r="58" spans="1:18" s="1" customFormat="1" ht="33.75" customHeight="1">
      <c r="A58" s="10" t="s">
        <v>71</v>
      </c>
      <c r="B58" s="10"/>
      <c r="C58" s="10"/>
      <c r="D58" s="10"/>
      <c r="E58" s="10"/>
      <c r="F58" s="10"/>
      <c r="G58" s="10"/>
      <c r="H58" s="10"/>
      <c r="I58" s="10"/>
      <c r="J58" s="10"/>
      <c r="K58" s="10"/>
      <c r="L58" s="10"/>
      <c r="M58" s="10"/>
      <c r="N58" s="10"/>
      <c r="O58" s="10"/>
      <c r="P58" s="10"/>
      <c r="Q58" s="5"/>
      <c r="R58" s="5"/>
    </row>
    <row r="59" spans="1:18" s="1" customFormat="1" ht="21" customHeight="1">
      <c r="A59" s="116" t="s">
        <v>72</v>
      </c>
      <c r="B59" s="116"/>
      <c r="C59" s="116"/>
      <c r="D59" s="116"/>
      <c r="E59" s="116"/>
      <c r="F59" s="116"/>
      <c r="G59" s="116"/>
      <c r="H59" s="9"/>
      <c r="I59" s="9"/>
      <c r="J59" s="9"/>
      <c r="K59" s="9"/>
      <c r="L59" s="9"/>
      <c r="M59" s="9"/>
      <c r="N59" s="9"/>
      <c r="O59" s="9"/>
      <c r="P59" s="9"/>
      <c r="Q59" s="5"/>
      <c r="R59" s="5"/>
    </row>
    <row r="60" spans="1:18" s="1" customFormat="1" ht="60.75" customHeight="1">
      <c r="A60" s="117" t="s">
        <v>73</v>
      </c>
      <c r="B60" s="117"/>
      <c r="C60" s="117"/>
      <c r="D60" s="117"/>
      <c r="E60" s="117"/>
      <c r="F60" s="117"/>
      <c r="G60" s="117"/>
      <c r="H60" s="117"/>
      <c r="I60" s="117"/>
      <c r="J60" s="117"/>
      <c r="K60" s="117"/>
      <c r="L60" s="117"/>
      <c r="M60" s="117"/>
      <c r="N60" s="117"/>
      <c r="O60" s="117"/>
      <c r="P60" s="117"/>
      <c r="Q60" s="5"/>
      <c r="R60" s="5"/>
    </row>
    <row r="61" spans="1:18" s="1" customFormat="1" ht="15">
      <c r="A61" s="118"/>
      <c r="B61" s="119"/>
      <c r="C61" s="118"/>
      <c r="D61" s="118"/>
      <c r="E61" s="118"/>
      <c r="F61" s="118"/>
      <c r="G61" s="118"/>
      <c r="H61" s="118"/>
      <c r="I61" s="118"/>
      <c r="J61" s="118"/>
      <c r="K61" s="118"/>
      <c r="L61" s="118"/>
      <c r="M61" s="118"/>
      <c r="N61" s="118"/>
      <c r="O61" s="118"/>
      <c r="P61" s="118"/>
      <c r="Q61" s="5"/>
      <c r="R61" s="5"/>
    </row>
    <row r="62" spans="1:18" s="1" customFormat="1" ht="15">
      <c r="A62" s="11"/>
      <c r="B62" s="11"/>
      <c r="C62" s="11"/>
      <c r="D62" s="11"/>
      <c r="E62" s="11"/>
      <c r="F62" s="11"/>
      <c r="G62" s="11"/>
      <c r="H62" s="11"/>
      <c r="I62" s="11"/>
      <c r="J62" s="11"/>
      <c r="K62" s="11"/>
      <c r="L62" s="11"/>
      <c r="M62" s="11"/>
      <c r="N62" s="11"/>
      <c r="O62" s="11"/>
      <c r="P62" s="11"/>
      <c r="Q62" s="5"/>
      <c r="R62" s="5"/>
    </row>
    <row r="63" spans="1:18" s="1" customFormat="1" ht="12.75" customHeight="1">
      <c r="A63" s="108" t="s">
        <v>60</v>
      </c>
      <c r="B63" s="108"/>
      <c r="C63" s="108"/>
      <c r="D63" s="9"/>
      <c r="E63" s="9"/>
      <c r="F63" s="9"/>
      <c r="G63" s="9"/>
      <c r="H63" s="9"/>
      <c r="I63" s="109" t="s">
        <v>61</v>
      </c>
      <c r="J63" s="109"/>
      <c r="K63" s="109"/>
      <c r="L63" s="109"/>
      <c r="M63" s="109"/>
      <c r="N63" s="109"/>
      <c r="O63" s="109"/>
      <c r="P63" s="109"/>
      <c r="Q63" s="5"/>
      <c r="R63" s="5"/>
    </row>
    <row r="64" spans="1:18" s="1" customFormat="1" ht="15">
      <c r="A64" s="12"/>
      <c r="B64" s="13"/>
      <c r="C64" s="9" t="s">
        <v>62</v>
      </c>
      <c r="D64" s="9"/>
      <c r="E64" s="9" t="s">
        <v>63</v>
      </c>
      <c r="F64" s="9"/>
      <c r="G64" s="9"/>
      <c r="H64" s="9"/>
      <c r="I64" s="9"/>
      <c r="J64" s="9"/>
      <c r="K64" s="9"/>
      <c r="L64" s="9"/>
      <c r="M64" s="9"/>
      <c r="N64" s="9"/>
      <c r="O64" s="9"/>
      <c r="P64" s="9"/>
      <c r="Q64" s="5"/>
      <c r="R64" s="5"/>
    </row>
    <row r="65" spans="1:18" s="1" customFormat="1" ht="15">
      <c r="A65" s="12"/>
      <c r="B65" s="13"/>
      <c r="C65" s="9"/>
      <c r="D65" s="9"/>
      <c r="E65" s="9"/>
      <c r="F65" s="9"/>
      <c r="G65" s="9"/>
      <c r="H65" s="9"/>
      <c r="I65" s="9"/>
      <c r="J65" s="9"/>
      <c r="K65" s="9"/>
      <c r="L65" s="9"/>
      <c r="M65" s="9"/>
      <c r="N65" s="9"/>
      <c r="O65" s="9"/>
      <c r="P65" s="9"/>
      <c r="Q65" s="5"/>
      <c r="R65" s="5"/>
    </row>
    <row r="66" spans="1:18" s="1" customFormat="1" ht="15">
      <c r="A66" s="86"/>
      <c r="B66" s="86"/>
      <c r="C66" s="86"/>
      <c r="D66" s="86"/>
      <c r="E66" s="86"/>
      <c r="F66" s="86"/>
      <c r="G66" s="87"/>
      <c r="H66" s="87"/>
      <c r="I66" s="87"/>
      <c r="J66" s="87"/>
      <c r="K66" s="87"/>
      <c r="L66" s="87"/>
      <c r="M66" s="87"/>
      <c r="N66" s="86"/>
      <c r="O66" s="86"/>
      <c r="P66" s="86"/>
      <c r="Q66" s="5"/>
      <c r="R66" s="5"/>
    </row>
    <row r="67" spans="1:18" s="1" customFormat="1" ht="14.25">
      <c r="A67" s="88"/>
      <c r="B67" s="88"/>
      <c r="C67" s="89"/>
      <c r="D67" s="90"/>
      <c r="E67" s="91"/>
      <c r="F67" s="92"/>
      <c r="G67" s="92"/>
      <c r="H67" s="93"/>
      <c r="I67" s="93"/>
      <c r="J67" s="91"/>
      <c r="K67" s="91"/>
      <c r="L67" s="92"/>
      <c r="M67" s="91"/>
      <c r="N67" s="91"/>
      <c r="O67" s="91"/>
      <c r="P67" s="91"/>
      <c r="Q67" s="5"/>
      <c r="R67" s="5"/>
    </row>
  </sheetData>
  <mergeCells count="28">
    <mergeCell ref="A63:C63"/>
    <mergeCell ref="I63:P63"/>
    <mergeCell ref="A2:P2"/>
    <mergeCell ref="A4:P4"/>
    <mergeCell ref="B5:P5"/>
    <mergeCell ref="A3:P3"/>
    <mergeCell ref="N14:P14"/>
    <mergeCell ref="A56:P56"/>
    <mergeCell ref="A57:C57"/>
    <mergeCell ref="A59:G59"/>
    <mergeCell ref="A60:P60"/>
    <mergeCell ref="A61:P61"/>
    <mergeCell ref="C49:J49"/>
    <mergeCell ref="C48:J48"/>
    <mergeCell ref="C47:J47"/>
    <mergeCell ref="M12:N12"/>
    <mergeCell ref="A15:A16"/>
    <mergeCell ref="B15:B16"/>
    <mergeCell ref="C15:C16"/>
    <mergeCell ref="D15:D16"/>
    <mergeCell ref="E15:E16"/>
    <mergeCell ref="C52:J52"/>
    <mergeCell ref="C53:J53"/>
    <mergeCell ref="C51:J51"/>
    <mergeCell ref="C50:J50"/>
    <mergeCell ref="O12:P12"/>
    <mergeCell ref="F15:K15"/>
    <mergeCell ref="L15:P15"/>
  </mergeCells>
  <printOptions horizontalCentered="1"/>
  <pageMargins left="0.74803149606299202" right="0.74803149606299202" top="1.1100000000000001" bottom="0.45" header="0.46" footer="0.23622047244094499"/>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Tame</vt:lpstr>
      <vt:lpstr>Tame!Print_Area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EdgarsK</dc:creator>
  <cp:lastModifiedBy>Diāna Belozerova</cp:lastModifiedBy>
  <cp:lastPrinted>2018-04-16T11:20:35Z</cp:lastPrinted>
  <dcterms:created xsi:type="dcterms:W3CDTF">1996-10-14T23:33:28Z</dcterms:created>
  <dcterms:modified xsi:type="dcterms:W3CDTF">2018-07-27T05:57:55Z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