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filterPrivacy="1" defaultThemeVersion="124226"/>
  <xr:revisionPtr revIDLastSave="0" documentId="10_ncr:8100000_{A3C3BE28-CEA3-4E37-979F-BF9506623DE7}" xr6:coauthVersionLast="34" xr6:coauthVersionMax="34" xr10:uidLastSave="{00000000-0000-0000-0000-000000000000}"/>
  <bookViews>
    <workbookView xWindow="0" yWindow="0" windowWidth="11490" windowHeight="9060" xr2:uid="{00000000-000D-0000-FFFF-FFFF00000000}"/>
  </bookViews>
  <sheets>
    <sheet name="Saturs" sheetId="7" r:id="rId1"/>
    <sheet name="Tehniskā specifikācija" sheetId="4" r:id="rId2"/>
  </sheets>
  <calcPr calcId="162913"/>
</workbook>
</file>

<file path=xl/calcChain.xml><?xml version="1.0" encoding="utf-8"?>
<calcChain xmlns="http://schemas.openxmlformats.org/spreadsheetml/2006/main">
  <c r="C502" i="4" l="1"/>
  <c r="C504" i="4" s="1"/>
  <c r="B502" i="4"/>
  <c r="C390" i="4" l="1"/>
  <c r="C392" i="4" s="1"/>
  <c r="B390" i="4"/>
  <c r="C593" i="4"/>
  <c r="C595" i="4" s="1"/>
  <c r="B593" i="4"/>
  <c r="C558" i="4"/>
  <c r="C560" i="4" s="1"/>
  <c r="B558" i="4"/>
  <c r="C528" i="4"/>
  <c r="C530" i="4" s="1"/>
  <c r="B528" i="4"/>
  <c r="C446" i="4" l="1"/>
  <c r="C448" i="4" s="1"/>
  <c r="B446" i="4"/>
  <c r="C411" i="4"/>
  <c r="C465" i="4" l="1"/>
  <c r="C467" i="4" s="1"/>
  <c r="B465" i="4"/>
  <c r="C623" i="4" l="1"/>
  <c r="C625" i="4" s="1"/>
  <c r="B623" i="4"/>
  <c r="C28" i="7"/>
  <c r="B28" i="7" s="1"/>
  <c r="C29" i="7"/>
  <c r="B29" i="7" s="1"/>
  <c r="C30" i="7"/>
  <c r="B30" i="7" s="1"/>
  <c r="C31" i="7"/>
  <c r="B31" i="7" s="1"/>
  <c r="C32" i="7"/>
  <c r="B32" i="7" s="1"/>
  <c r="C655" i="4"/>
  <c r="C657" i="4" s="1"/>
  <c r="B655" i="4"/>
  <c r="E32" i="7" l="1"/>
  <c r="E31" i="7"/>
  <c r="E30" i="7"/>
  <c r="E29" i="7"/>
  <c r="E28" i="7"/>
  <c r="C359" i="4" l="1"/>
  <c r="C346" i="4" s="1"/>
  <c r="C348" i="4" s="1"/>
  <c r="C341" i="4"/>
  <c r="B332" i="4"/>
  <c r="B346" i="4"/>
  <c r="C701" i="4"/>
  <c r="C703" i="4" s="1"/>
  <c r="B701" i="4"/>
  <c r="C681" i="4"/>
  <c r="C683" i="4" s="1"/>
  <c r="B681" i="4"/>
  <c r="C430" i="4"/>
  <c r="C432" i="4" s="1"/>
  <c r="B430" i="4"/>
  <c r="C413" i="4"/>
  <c r="B411" i="4"/>
  <c r="C332" i="4" l="1"/>
  <c r="C334" i="4" s="1"/>
  <c r="C24" i="7"/>
  <c r="B24" i="7" s="1"/>
  <c r="C25" i="7"/>
  <c r="B25" i="7" s="1"/>
  <c r="C26" i="7"/>
  <c r="B26" i="7" s="1"/>
  <c r="C27" i="7"/>
  <c r="B27" i="7" s="1"/>
  <c r="C15" i="7"/>
  <c r="B15" i="7" s="1"/>
  <c r="C16" i="7"/>
  <c r="B16" i="7" s="1"/>
  <c r="C17" i="7"/>
  <c r="B17" i="7" s="1"/>
  <c r="E17" i="7"/>
  <c r="C18" i="7"/>
  <c r="B18" i="7" s="1"/>
  <c r="C19" i="7"/>
  <c r="B19" i="7" s="1"/>
  <c r="C20" i="7"/>
  <c r="B20" i="7" s="1"/>
  <c r="C21" i="7"/>
  <c r="B21" i="7" s="1"/>
  <c r="C22" i="7"/>
  <c r="B22" i="7" s="1"/>
  <c r="C23" i="7"/>
  <c r="B23" i="7" s="1"/>
  <c r="E23" i="7"/>
  <c r="C369" i="4"/>
  <c r="C371" i="4" s="1"/>
  <c r="B369" i="4"/>
  <c r="C313" i="4"/>
  <c r="C315" i="4" s="1"/>
  <c r="B313" i="4"/>
  <c r="C263" i="4"/>
  <c r="C265" i="4" s="1"/>
  <c r="B263" i="4"/>
  <c r="E21" i="7" l="1"/>
  <c r="E15" i="7"/>
  <c r="E19" i="7"/>
  <c r="E22" i="7"/>
  <c r="E20" i="7"/>
  <c r="E18" i="7"/>
  <c r="E16" i="7"/>
  <c r="E27" i="7"/>
  <c r="E26" i="7"/>
  <c r="E25" i="7"/>
  <c r="E24" i="7"/>
  <c r="B252" i="4"/>
  <c r="B253" i="4"/>
  <c r="B254" i="4"/>
  <c r="B255" i="4"/>
  <c r="B256" i="4"/>
  <c r="B257" i="4"/>
  <c r="B258" i="4"/>
  <c r="B251" i="4"/>
  <c r="B250" i="4"/>
  <c r="B249" i="4"/>
  <c r="B244" i="4"/>
  <c r="B245" i="4"/>
  <c r="B246" i="4"/>
  <c r="B247" i="4"/>
  <c r="B248" i="4"/>
  <c r="B243" i="4"/>
  <c r="B209" i="4"/>
  <c r="B210" i="4"/>
  <c r="B211" i="4"/>
  <c r="B207" i="4"/>
  <c r="B208" i="4"/>
  <c r="B203" i="4"/>
  <c r="B204" i="4"/>
  <c r="B205" i="4"/>
  <c r="B206" i="4"/>
  <c r="B197" i="4"/>
  <c r="B198" i="4"/>
  <c r="B199" i="4"/>
  <c r="B200" i="4"/>
  <c r="B201" i="4"/>
  <c r="B202" i="4"/>
  <c r="B196" i="4"/>
  <c r="B185" i="4"/>
  <c r="B186" i="4"/>
  <c r="B187" i="4"/>
  <c r="B188" i="4"/>
  <c r="B189" i="4"/>
  <c r="B190" i="4"/>
  <c r="B191" i="4"/>
  <c r="B192" i="4"/>
  <c r="B193" i="4"/>
  <c r="B194" i="4"/>
  <c r="B195" i="4"/>
  <c r="B184" i="4"/>
  <c r="C25" i="4"/>
  <c r="C46" i="4"/>
  <c r="C14" i="7" l="1"/>
  <c r="E14" i="7" s="1"/>
  <c r="C13" i="7"/>
  <c r="E13" i="7" s="1"/>
  <c r="C12" i="7"/>
  <c r="E12" i="7" s="1"/>
  <c r="C11" i="7"/>
  <c r="B11" i="7" s="1"/>
  <c r="C10" i="7"/>
  <c r="E10" i="7" s="1"/>
  <c r="C9" i="7"/>
  <c r="E9" i="7" s="1"/>
  <c r="C8" i="7"/>
  <c r="E8" i="7" s="1"/>
  <c r="C7" i="7"/>
  <c r="E7" i="7" s="1"/>
  <c r="B7" i="7" l="1"/>
  <c r="E11" i="7"/>
  <c r="B14" i="7"/>
  <c r="B10" i="7"/>
  <c r="B13" i="7"/>
  <c r="B9" i="7"/>
  <c r="B12" i="7"/>
  <c r="B8" i="7"/>
  <c r="C216" i="4"/>
  <c r="C218" i="4" s="1"/>
  <c r="B216" i="4"/>
  <c r="C143" i="4"/>
  <c r="C145" i="4" s="1"/>
  <c r="B143" i="4"/>
  <c r="C124" i="4"/>
  <c r="C126" i="4" s="1"/>
  <c r="B124" i="4"/>
  <c r="C101" i="4"/>
  <c r="C103" i="4" s="1"/>
  <c r="B101" i="4"/>
  <c r="C83" i="4"/>
  <c r="C85" i="4" s="1"/>
  <c r="B83" i="4"/>
  <c r="C67" i="4" l="1"/>
  <c r="C69" i="4" s="1"/>
  <c r="B67" i="4"/>
  <c r="C48" i="4" l="1"/>
  <c r="B46" i="4" l="1"/>
  <c r="C27" i="4"/>
  <c r="B25" i="4"/>
  <c r="F31" i="7" l="1"/>
  <c r="F28" i="7"/>
  <c r="F32" i="7"/>
  <c r="F30" i="7"/>
  <c r="F29" i="7"/>
  <c r="F16" i="7"/>
  <c r="F26" i="7"/>
  <c r="F23" i="7"/>
  <c r="F24" i="7"/>
  <c r="F15" i="7"/>
  <c r="F25" i="7"/>
  <c r="F21" i="7"/>
  <c r="F20" i="7"/>
  <c r="F17" i="7"/>
  <c r="F22" i="7"/>
  <c r="F27" i="7"/>
  <c r="F19" i="7"/>
  <c r="F18" i="7"/>
  <c r="F9" i="7"/>
  <c r="F13" i="7"/>
  <c r="F10" i="7"/>
  <c r="F14" i="7"/>
  <c r="F7" i="7"/>
  <c r="F11" i="7"/>
  <c r="F8" i="7"/>
  <c r="F12" i="7"/>
</calcChain>
</file>

<file path=xl/sharedStrings.xml><?xml version="1.0" encoding="utf-8"?>
<sst xmlns="http://schemas.openxmlformats.org/spreadsheetml/2006/main" count="1388" uniqueCount="939">
  <si>
    <t>Vispārīgās prasības:</t>
  </si>
  <si>
    <t>1)</t>
  </si>
  <si>
    <t>2)</t>
  </si>
  <si>
    <t>3)</t>
  </si>
  <si>
    <t>4)</t>
  </si>
  <si>
    <t>5)</t>
  </si>
  <si>
    <t>6)</t>
  </si>
  <si>
    <t>Nr.p.k.</t>
  </si>
  <si>
    <t>1.</t>
  </si>
  <si>
    <t>1.1</t>
  </si>
  <si>
    <t>1.2</t>
  </si>
  <si>
    <t xml:space="preserve">Tehniskās prasības: </t>
  </si>
  <si>
    <t xml:space="preserve">Preces ražotājs:  </t>
  </si>
  <si>
    <t>7)</t>
  </si>
  <si>
    <t>8)</t>
  </si>
  <si>
    <t>2.</t>
  </si>
  <si>
    <t>2.1</t>
  </si>
  <si>
    <t>2.2</t>
  </si>
  <si>
    <t>2.2.1</t>
  </si>
  <si>
    <t>2.2.2</t>
  </si>
  <si>
    <t>2.2.3</t>
  </si>
  <si>
    <t>1.2.3</t>
  </si>
  <si>
    <t>1.1.1</t>
  </si>
  <si>
    <t>2.1.1</t>
  </si>
  <si>
    <t>5.1</t>
  </si>
  <si>
    <t>5.2</t>
  </si>
  <si>
    <t>6.1</t>
  </si>
  <si>
    <t>6.2</t>
  </si>
  <si>
    <t>7.2</t>
  </si>
  <si>
    <t>7.1</t>
  </si>
  <si>
    <t>Instrumentu saraksts:</t>
  </si>
  <si>
    <t>Tehniskā specifikācija - Tehniskais piedāvājums</t>
  </si>
  <si>
    <t>9)</t>
  </si>
  <si>
    <t>Piedāvājuma cenā jāiekļauj visas izmaksas, kas saistītas ar piederumu transportu un piegādi</t>
  </si>
  <si>
    <t>Piegāde 2 nedēļu laikā no pasūtījuma</t>
  </si>
  <si>
    <t>Visas piedāvātās preces ir jaunas, iepriekš nelietotas un nesatur iepriekš lietotas vai atjaunotas sastāvdaļas vai komponentes</t>
  </si>
  <si>
    <t>Preces nosaukums, tehniskā specifikācija, veicamās funkcijas</t>
  </si>
  <si>
    <t>10)</t>
  </si>
  <si>
    <t>Uz katra instrumenta vai tā sterilā iepakojuma ir jābūt uzdrukātam ražotāja logo un artikula numuram</t>
  </si>
  <si>
    <t>Visi tehniskajā specifikācijā iekļautie zīmoli un preču zīmes lasāmi ar frāzi "vai ekvivalents". Pretendents ir tiesīgs piedāvāt alternatīvu tehniskās specifikācijas izpildi, nodrošinot visu tehniskajā specifikācijā iekļauto prasību un funkcionalitātes izpildi un noteikto standartu ievērošanu, iesniedzot ražotāja apliecinājumu, par saderību ar norādīto iekārtu. Piedāvāto instrumentu izmēri var atšķirties ± 10% no tehniskajās prasībās norādītajiem izmēriem</t>
  </si>
  <si>
    <t>Vienības cena bez PVN:</t>
  </si>
  <si>
    <t>PVN likme:</t>
  </si>
  <si>
    <t>Cena kopā ar PVN:</t>
  </si>
  <si>
    <t>1.1.2</t>
  </si>
  <si>
    <t>1.1.3</t>
  </si>
  <si>
    <t>1.1.4</t>
  </si>
  <si>
    <t>1.1.5</t>
  </si>
  <si>
    <t>2.1.2</t>
  </si>
  <si>
    <t>2.1.3</t>
  </si>
  <si>
    <t>2.1.4</t>
  </si>
  <si>
    <t>2.1.5</t>
  </si>
  <si>
    <t>2.1.6</t>
  </si>
  <si>
    <t>3.</t>
  </si>
  <si>
    <t>3.1</t>
  </si>
  <si>
    <t>3.1.1</t>
  </si>
  <si>
    <t>3.1.2</t>
  </si>
  <si>
    <t>3.1.3</t>
  </si>
  <si>
    <t>3.1.4</t>
  </si>
  <si>
    <t>3.2</t>
  </si>
  <si>
    <t>3.2.1</t>
  </si>
  <si>
    <t>EKK:</t>
  </si>
  <si>
    <t>4.</t>
  </si>
  <si>
    <t>4.1</t>
  </si>
  <si>
    <t>4.1.1</t>
  </si>
  <si>
    <t>4.1.2</t>
  </si>
  <si>
    <t>4.1.3</t>
  </si>
  <si>
    <t>4.1.4</t>
  </si>
  <si>
    <t>4.2</t>
  </si>
  <si>
    <t>4.2.1</t>
  </si>
  <si>
    <t>Piedāvātās preces kods:</t>
  </si>
  <si>
    <r>
      <t>Pretendenta tehniskais piedāvājums</t>
    </r>
    <r>
      <rPr>
        <b/>
        <vertAlign val="superscript"/>
        <sz val="10"/>
        <color theme="1"/>
        <rFont val="Times New Roman"/>
        <family val="1"/>
        <charset val="186"/>
      </rPr>
      <t>1</t>
    </r>
  </si>
  <si>
    <r>
      <t>Atsauce uz informatīvo materiālu</t>
    </r>
    <r>
      <rPr>
        <b/>
        <vertAlign val="superscript"/>
        <sz val="10"/>
        <color theme="1"/>
        <rFont val="Times New Roman"/>
        <family val="1"/>
        <charset val="186"/>
      </rPr>
      <t>2</t>
    </r>
  </si>
  <si>
    <r>
      <t>Vērtējums</t>
    </r>
    <r>
      <rPr>
        <b/>
        <vertAlign val="superscript"/>
        <sz val="10"/>
        <color theme="1"/>
        <rFont val="Times New Roman"/>
        <family val="1"/>
        <charset val="186"/>
      </rPr>
      <t>3</t>
    </r>
  </si>
  <si>
    <r>
      <t>Paredzamais daudzums</t>
    </r>
    <r>
      <rPr>
        <b/>
        <i/>
        <vertAlign val="superscript"/>
        <sz val="10"/>
        <rFont val="Times New Roman"/>
        <family val="1"/>
        <charset val="186"/>
      </rPr>
      <t>4</t>
    </r>
    <r>
      <rPr>
        <b/>
        <i/>
        <sz val="10"/>
        <rFont val="Times New Roman"/>
        <family val="1"/>
      </rPr>
      <t>:</t>
    </r>
  </si>
  <si>
    <r>
      <rPr>
        <vertAlign val="superscript"/>
        <sz val="10"/>
        <rFont val="Times New Roman"/>
        <family val="1"/>
        <charset val="186"/>
      </rPr>
      <t>1</t>
    </r>
    <r>
      <rPr>
        <sz val="10"/>
        <rFont val="Times New Roman"/>
        <family val="1"/>
        <charset val="186"/>
      </rPr>
      <t xml:space="preserve"> Pretendenta tehniskajā piedāvājumā norāda Preces ražotāju un modeli atbilstošos parametrus</t>
    </r>
  </si>
  <si>
    <r>
      <rPr>
        <vertAlign val="superscript"/>
        <sz val="10"/>
        <rFont val="Times New Roman"/>
        <family val="1"/>
        <charset val="186"/>
      </rPr>
      <t>2</t>
    </r>
    <r>
      <rPr>
        <sz val="10"/>
        <rFont val="Times New Roman"/>
        <family val="1"/>
        <charset val="186"/>
      </rPr>
      <t xml:space="preserve"> Parametru atbilstību pamatot ar norādi uz pavadošo dokumentu (informatīvie materiāli) , kas ļauj pārliecināties par piegādājamās Preces atbilstību tehniskajai specifikācijai. Informatīvajos materiālos pretendents atzīmē uz kuru iepirkuma tehniskās specifikācijas pozīciju pievienotā informācija attiecināma</t>
    </r>
  </si>
  <si>
    <r>
      <rPr>
        <vertAlign val="superscript"/>
        <sz val="10"/>
        <rFont val="Times New Roman"/>
        <family val="1"/>
        <charset val="186"/>
      </rPr>
      <t>3</t>
    </r>
    <r>
      <rPr>
        <sz val="10"/>
        <rFont val="Times New Roman"/>
        <family val="1"/>
        <charset val="186"/>
      </rPr>
      <t xml:space="preserve"> Vērtējumu aizpilda Iepirkumu komisija</t>
    </r>
  </si>
  <si>
    <t>5.</t>
  </si>
  <si>
    <t>5.1.1</t>
  </si>
  <si>
    <t>5.1.2</t>
  </si>
  <si>
    <t>5.1.3</t>
  </si>
  <si>
    <t>5.1.4</t>
  </si>
  <si>
    <t>3.1.5</t>
  </si>
  <si>
    <t xml:space="preserve">Instrumenti: </t>
  </si>
  <si>
    <t>Nesatur lateksu</t>
  </si>
  <si>
    <t>4.1.5</t>
  </si>
  <si>
    <t>4.1.6</t>
  </si>
  <si>
    <t>4.1.7</t>
  </si>
  <si>
    <t>Miksto audu dissekcijai</t>
  </si>
  <si>
    <t>Ass 5±1 mm volframa gals</t>
  </si>
  <si>
    <t>Taisna, garums 3± 0.2 cm (Atsauces nr. Stryker N103A vai analogs)</t>
  </si>
  <si>
    <t>Taisna, garums 3± 0.2 cm, ar saliektu galu 45° (Atsauces nr. Stryker N113A vai analogs)</t>
  </si>
  <si>
    <t>Taisna, garums 13± 0.5 cm (Atsauces nr. Stryker E1035 vai analogs)</t>
  </si>
  <si>
    <t>Taisna, garums 8± 0.5 cm, ar saliektu galu 45° (Atsauces nr. Stryker E1173 vai analogs)</t>
  </si>
  <si>
    <t>5.1.5</t>
  </si>
  <si>
    <t>5.1.6</t>
  </si>
  <si>
    <t>5.1.7</t>
  </si>
  <si>
    <t>5.1.8</t>
  </si>
  <si>
    <t>5.1.9</t>
  </si>
  <si>
    <t>5.2.1</t>
  </si>
  <si>
    <t>5.2.2</t>
  </si>
  <si>
    <t>5.2.3</t>
  </si>
  <si>
    <t>5.2.4</t>
  </si>
  <si>
    <t>6.</t>
  </si>
  <si>
    <t>6.1.1</t>
  </si>
  <si>
    <t>6.1.2</t>
  </si>
  <si>
    <t>6.1.3</t>
  </si>
  <si>
    <t>6.1.4</t>
  </si>
  <si>
    <t>6.1.5</t>
  </si>
  <si>
    <t>6.1.6</t>
  </si>
  <si>
    <t>6.1.7</t>
  </si>
  <si>
    <t>6.2.1</t>
  </si>
  <si>
    <t>6.2.2</t>
  </si>
  <si>
    <t>7.</t>
  </si>
  <si>
    <t>7.1.1</t>
  </si>
  <si>
    <t>7.1.2</t>
  </si>
  <si>
    <t>7.1.3</t>
  </si>
  <si>
    <t>7.1.4</t>
  </si>
  <si>
    <t>7.1.5</t>
  </si>
  <si>
    <t>7.1.6</t>
  </si>
  <si>
    <t>7.1.8</t>
  </si>
  <si>
    <t>7.1.9</t>
  </si>
  <si>
    <t>7.1.10</t>
  </si>
  <si>
    <t>7.1.11</t>
  </si>
  <si>
    <t>7.1.12</t>
  </si>
  <si>
    <t>7.2.1</t>
  </si>
  <si>
    <t>7.2.2</t>
  </si>
  <si>
    <t>7.1.7</t>
  </si>
  <si>
    <t>7.1.13</t>
  </si>
  <si>
    <t>7.1.14</t>
  </si>
  <si>
    <t>7.1.15</t>
  </si>
  <si>
    <t>7.1.16</t>
  </si>
  <si>
    <t>7.1.17</t>
  </si>
  <si>
    <t>7.1.18</t>
  </si>
  <si>
    <t>7.1.19</t>
  </si>
  <si>
    <t>7.1.20</t>
  </si>
  <si>
    <t>7.1.21</t>
  </si>
  <si>
    <t>7.2.3</t>
  </si>
  <si>
    <t>7.2.4</t>
  </si>
  <si>
    <r>
      <rPr>
        <vertAlign val="superscript"/>
        <sz val="10"/>
        <rFont val="Times New Roman"/>
        <family val="1"/>
        <charset val="186"/>
      </rPr>
      <t>4</t>
    </r>
    <r>
      <rPr>
        <sz val="10"/>
        <rFont val="Times New Roman"/>
        <family val="1"/>
        <charset val="186"/>
      </rPr>
      <t>'Paredzamais daudzums norādīts ņemot vērā iepriekšējo gadu patēriņu un tiek izmantots pretendentu finanšu piedāvājumu objektīvai vērtēšanai. Līgumi tiek slēgti par vienas vienības cenu, nosakot visa iepirkuma kopējo apjomu naudas izteiksmē un nenosakot katras pozīcijas apjomu</t>
    </r>
  </si>
  <si>
    <t>1.1.6</t>
  </si>
  <si>
    <t>8.</t>
  </si>
  <si>
    <t>8.1</t>
  </si>
  <si>
    <t>8.1.1</t>
  </si>
  <si>
    <t>8.1.2</t>
  </si>
  <si>
    <t>8.1.3</t>
  </si>
  <si>
    <t>8.1.4</t>
  </si>
  <si>
    <t>8.1.5</t>
  </si>
  <si>
    <t>8.1.6</t>
  </si>
  <si>
    <t>8.1.7</t>
  </si>
  <si>
    <t>8.1.8</t>
  </si>
  <si>
    <t>8.1.9</t>
  </si>
  <si>
    <t>8.1.10</t>
  </si>
  <si>
    <t>8.1.11</t>
  </si>
  <si>
    <t>8.1.12</t>
  </si>
  <si>
    <t>8.1.13</t>
  </si>
  <si>
    <t>8.1.14</t>
  </si>
  <si>
    <t>8.1.15</t>
  </si>
  <si>
    <t>8.1.16</t>
  </si>
  <si>
    <t>8.1.17</t>
  </si>
  <si>
    <t>8.1.18</t>
  </si>
  <si>
    <t>8.1.19</t>
  </si>
  <si>
    <t>8.1.20</t>
  </si>
  <si>
    <t>8.1.21</t>
  </si>
  <si>
    <t>8.2</t>
  </si>
  <si>
    <t>8.2.1</t>
  </si>
  <si>
    <t>8.2.2</t>
  </si>
  <si>
    <t>8.2.3</t>
  </si>
  <si>
    <t>8.2.4</t>
  </si>
  <si>
    <t>8.2.5</t>
  </si>
  <si>
    <t>8.2.6</t>
  </si>
  <si>
    <t>8.2.7</t>
  </si>
  <si>
    <t>8.2.8</t>
  </si>
  <si>
    <t>8.2.9</t>
  </si>
  <si>
    <t>8.2.10</t>
  </si>
  <si>
    <t>8.2.11</t>
  </si>
  <si>
    <t>8.2.12</t>
  </si>
  <si>
    <t>8.2.13</t>
  </si>
  <si>
    <t>8.2.14</t>
  </si>
  <si>
    <t>Saturs</t>
  </si>
  <si>
    <t>Daļa</t>
  </si>
  <si>
    <t>Preces nosaukums</t>
  </si>
  <si>
    <t>Piedāvātā summa bez PVN:</t>
  </si>
  <si>
    <t>1</t>
  </si>
  <si>
    <t>daļa</t>
  </si>
  <si>
    <t>2</t>
  </si>
  <si>
    <t>3</t>
  </si>
  <si>
    <t>4</t>
  </si>
  <si>
    <t>5</t>
  </si>
  <si>
    <t>6</t>
  </si>
  <si>
    <t>7</t>
  </si>
  <si>
    <t>8</t>
  </si>
  <si>
    <t>Neitrālie elektrodi, 50/50 dalījums</t>
  </si>
  <si>
    <t>Dalīta virsma, dalījums 50/50 pa vidu;</t>
  </si>
  <si>
    <t>Pieaugušo</t>
  </si>
  <si>
    <t>Iespējams pārlīmēt, nezaudējot pielipšanas spēju</t>
  </si>
  <si>
    <t>Ar savienotājvadu un savietojams ar daudzeizlietojamu savienotājvadu, ne mazāku kā 2,5 m</t>
  </si>
  <si>
    <t>Virsmas laukums ne mazāk kā 110 cm2 ar savienotājvadu, atsauces Nr. ERBE Elektromedizin 20193-074 vai analogs.</t>
  </si>
  <si>
    <t>Virsmas laukums 90±5 cm2 ar savienotājvadu, atsauces Nr. ERBE Elektromedizin 20193-083 vai analogs.</t>
  </si>
  <si>
    <t>Virsmas laukums ne mazāk kā 110 cm2, atsauces Nr. ERBE Elektromedizin 20193-070 vai analogs.</t>
  </si>
  <si>
    <t>Virsmas laukums 90±5 cm2, atsauces Nr. ERBE Elektromedizin 20193-082 vai analogs.</t>
  </si>
  <si>
    <t>Neitrālā elektroda savienotājvads Atsauces Nr. ERBE Elektromedizin 20194-080 vai analogs.</t>
  </si>
  <si>
    <t>1.2.4</t>
  </si>
  <si>
    <t>1.2.5</t>
  </si>
  <si>
    <t>1.2.1</t>
  </si>
  <si>
    <t>1.2.2</t>
  </si>
  <si>
    <t>Vienreizlietojams, sterils</t>
  </si>
  <si>
    <t>Neitrālie elektrodi, elipses veida dalījums</t>
  </si>
  <si>
    <t>Dalīta virsma, elipsveida dalījums;</t>
  </si>
  <si>
    <t>Virsmas laukums ne mazāk kā 110 cm2 ar savienotājvadu, atsauces Nr. BOWA 818-112 vai analogs.</t>
  </si>
  <si>
    <t>Virsmas laukums 90±5 cm2 ar savienotājvadu, atsauces Nr. BOWA 818-092 vai analogs.</t>
  </si>
  <si>
    <t>Virsmas laukums ne mazāk kā 110 cm2, atsauces Nr. BOWA 816-112 vai analogs.</t>
  </si>
  <si>
    <t>Virsmas laukums 90±5 cm2, atsauces Nr. BOWA 816-092 vai analogs.</t>
  </si>
  <si>
    <t>Neitrālā elektroda savienotājvads Atsauces Nr. BOWA 380-050 vai analogs.</t>
  </si>
  <si>
    <t>Elektrodu virsmas laukumi  90±5 cm2 un vismaz 110 cm2</t>
  </si>
  <si>
    <t>2.2.4</t>
  </si>
  <si>
    <t>2.2.5</t>
  </si>
  <si>
    <t>Virsmas laukums ne mazāk kā 135 cm2</t>
  </si>
  <si>
    <t>Savienotājvada garums ne mazāks kā 3 m;</t>
  </si>
  <si>
    <t>Internacionāls savienojuma veids, Valleylab standarts;</t>
  </si>
  <si>
    <t>Atsauces Nr. ERBE Elektromedizin 20193-080 vai analogs.</t>
  </si>
  <si>
    <t>Neitrālie elektrodi, nedalīti ar savienotājvadu</t>
  </si>
  <si>
    <t>Aktīvie monopolārie rokturi un nazīša tipa elektrodi, vienreizlietojami</t>
  </si>
  <si>
    <t>Atsauces Nr. ERBE Elektromedizin 20190-106 vai analogs.</t>
  </si>
  <si>
    <t>Rokturis Atsauces Nr. ERBE Elektromedizin 20190-106 vai analogs.</t>
  </si>
  <si>
    <t>Atsauces Nr. FIAB F4050 vai analogs.</t>
  </si>
  <si>
    <t>Rokturis:</t>
  </si>
  <si>
    <t>Iepakojumā ar nazīša tipa elektrodu Ø 2,4 mm</t>
  </si>
  <si>
    <t>Režīmu ieslēgšana ar 2 pogām</t>
  </si>
  <si>
    <t>Aktīvie monopolārie rokturi un nazīša tipa elektrodi, daudzreiz lietojams</t>
  </si>
  <si>
    <t>Daudzreizlietojams, autoklavejams</t>
  </si>
  <si>
    <t>Elektriskā kapacitāte vismaz 5 kVp</t>
  </si>
  <si>
    <t>Aktīvais monopolārais elektrods, daudzreiz lietojams</t>
  </si>
  <si>
    <t>Vads ar parlocijumu aizsardzību</t>
  </si>
  <si>
    <t>Uzgaļa savienojums Ø2,4 mm (Atsauces Nr. ERBE Elektromedizin 20190-067 vai analogs.</t>
  </si>
  <si>
    <t>Uzgaļa savienojums Ø4 mm (Atsauces Nr. ERBE Elektromedizin 20190-066 vai analogs.</t>
  </si>
  <si>
    <r>
      <t xml:space="preserve">Uzgaļa savienojumi </t>
    </r>
    <r>
      <rPr>
        <sz val="10"/>
        <color theme="1"/>
        <rFont val="Calibri"/>
        <family val="2"/>
        <charset val="186"/>
      </rPr>
      <t>Ø2,4 mm un Ø4 mm</t>
    </r>
  </si>
  <si>
    <t>Monopolārie elektrodi</t>
  </si>
  <si>
    <t>Ar 2.4 mm diametra konektoru</t>
  </si>
  <si>
    <t>Garums ne lielāks kā 75 mm</t>
  </si>
  <si>
    <t>Maksimāla elektriskā kapacitāte ne mazāka kā 4 kVp</t>
  </si>
  <si>
    <t>Ar 2,4 mm konektoru:</t>
  </si>
  <si>
    <t>Ar 4 mm konektoru:</t>
  </si>
  <si>
    <t>7.1.22</t>
  </si>
  <si>
    <t>7.1.23</t>
  </si>
  <si>
    <t>7.1.24</t>
  </si>
  <si>
    <t>7.1.25</t>
  </si>
  <si>
    <t>7.1.26</t>
  </si>
  <si>
    <t>7.1.27</t>
  </si>
  <si>
    <t>7.1.28</t>
  </si>
  <si>
    <t>7.1.29</t>
  </si>
  <si>
    <t>7.1.30</t>
  </si>
  <si>
    <t>7.1.31</t>
  </si>
  <si>
    <t>7.1.32</t>
  </si>
  <si>
    <t>7.1.33</t>
  </si>
  <si>
    <t>7.1.34</t>
  </si>
  <si>
    <t>7.1.35</t>
  </si>
  <si>
    <t>Nazīša tipa, šaurs (Atsauces Nr. Micromed 123-404-000 vai analogs</t>
  </si>
  <si>
    <t>Naža tipa (Atsauces Nr. Micromed 123-402-000 vai analogs</t>
  </si>
  <si>
    <t>Spatulas tipa (Atsauces Nr. Micromed 123-406-000 vai analogs</t>
  </si>
  <si>
    <t>Spatulas tipa, liekts (Atsauces Nr. Micromed 123-407-000 vai analogs</t>
  </si>
  <si>
    <t>Adatu tipa, taisns  (Atsauces Nr. Micromed 123-401-000 vai analogs</t>
  </si>
  <si>
    <t>Adatu tipa, liekts  (Atsauces Nr. Micromed 123-409-000 vai analogs</t>
  </si>
  <si>
    <t>Lodītes tipa, diametrs 6 mm, taisns (Atsauces Nr. Micromed 123-412-006 vai analogs</t>
  </si>
  <si>
    <t>Lodītes tipa, diametrs 4 mm, taisns (Atsauces Nr. Micromed 123-412-004 vai analogs</t>
  </si>
  <si>
    <t>Lodītes tipa, diametrs 2 mm, taisns  (Atsauces Nr. Micromed 123-412-002 vai analogs</t>
  </si>
  <si>
    <t>Lodītes tipa, diametrs 2 mm, liekts  (Atsauces Nr. Micromed 123-415-002 vai analogs</t>
  </si>
  <si>
    <t>Cilpas tipa, diametrs 10 mm ±2 mm (Atsauces Nr. Micromed 123-410-008 vai analogs</t>
  </si>
  <si>
    <t>Cilpas tipa, diametrs 5 mm ±2 mm  (Atsauces Nr. Micromed 123-410-005 vai analogs</t>
  </si>
  <si>
    <t>Lentes cilpas tipa, diametrs 11 mm ±1 mm  (Atsauces Nr. Micromed 123-411-010 vai analogs</t>
  </si>
  <si>
    <t>Nazīša tipa, šaurs  (Atsauces Nr. Micromed 120-404-000 vai analogs</t>
  </si>
  <si>
    <t>Naža tipa  (Atsauces Nr. Micromed 120-402-000 vai analogs</t>
  </si>
  <si>
    <t>Spatulas tipa  (Atsauces Nr. Micromed 120-406-000 vai analogs</t>
  </si>
  <si>
    <t>Spatulas tipa, liekts  (Atsauces Nr. Micromed 120-407-000 vai analogs</t>
  </si>
  <si>
    <t>Adatu tipa, taisns (Atsauces Nr. Micromed 120-401-000 vai analogs</t>
  </si>
  <si>
    <t>Adatu tipa, liekts (Atsauces Nr. Micromed 120-409-000 vai analogs</t>
  </si>
  <si>
    <t>Lodītes tipa, diametrs 4 mm, taisns  (Atsauces Nr. Micromed 120-412-004 vai analogs</t>
  </si>
  <si>
    <t>Lodītes tipa, diametrs 2 mm, taisns  (Atsauces Nr. Micromed 120-412-002 vai analogs</t>
  </si>
  <si>
    <t>Cilpas tipa, diametrs 15 mm ±2 mm  (Atsauces Nr. Micromed 120-410-015 vai analogs</t>
  </si>
  <si>
    <t>Cilpas tipa, diametrs 10 mm ±2 mm  (Atsauces Nr. Micromed 120-410-010 vai analogs</t>
  </si>
  <si>
    <t>Cilpas tipa, diametrs 5 mm ±1 mm  (Atsauces Nr. Micromed 120-410-006 vai analogs</t>
  </si>
  <si>
    <t>Lentes cilpas tipa, diametrs 11 mm ±1 mm  (Atsauces Nr. Micromed 120-411-010 vai analogs</t>
  </si>
  <si>
    <t>7.2.5</t>
  </si>
  <si>
    <t>7.2.6</t>
  </si>
  <si>
    <t>7.2.7</t>
  </si>
  <si>
    <t>7.2.8</t>
  </si>
  <si>
    <t>7.2.9</t>
  </si>
  <si>
    <t>7.2.10</t>
  </si>
  <si>
    <t>7.2.11</t>
  </si>
  <si>
    <t>7.2.12</t>
  </si>
  <si>
    <t>7.2.13</t>
  </si>
  <si>
    <t>7.2.14</t>
  </si>
  <si>
    <t>7.2.15</t>
  </si>
  <si>
    <t>7.2.16</t>
  </si>
  <si>
    <t>7.2.17</t>
  </si>
  <si>
    <t>7.2.18</t>
  </si>
  <si>
    <t>7.2.19</t>
  </si>
  <si>
    <t>7.2.20</t>
  </si>
  <si>
    <t>7.2.21</t>
  </si>
  <si>
    <t>7.2.22</t>
  </si>
  <si>
    <t>7.2.23</t>
  </si>
  <si>
    <t>7.2.24</t>
  </si>
  <si>
    <t>7.2.25</t>
  </si>
  <si>
    <t>7.2.26</t>
  </si>
  <si>
    <t>7.2.27</t>
  </si>
  <si>
    <t>7.2.28</t>
  </si>
  <si>
    <t>Garums ne mazāks kā 100 mm</t>
  </si>
  <si>
    <t>Ar 2.4 mm diametra konektoru:</t>
  </si>
  <si>
    <t>Ar 4 mm diametra konektoru:</t>
  </si>
  <si>
    <t>Naža tipa (Atsauces Nr. Erbe 21191-110 vai analogs)</t>
  </si>
  <si>
    <t>Adatu tipa, taisns (Atsauces Nr. Erbe 21191-120 vai analogs)</t>
  </si>
  <si>
    <t>Adatu tipa, liekts(Atsauces Nr. Erbe 21191-121 vai analogs)</t>
  </si>
  <si>
    <t>Lodītes tipa, diametrs 6 mm, taisns(Atsauces Nr. Erbe 21191-129 vai analogs)</t>
  </si>
  <si>
    <t>Lodītes tipa, diametrs 4 mm, taisns(Atsauces Nr. Erbe 21191-128 vai analogs)</t>
  </si>
  <si>
    <t>Cilpas tipa, D formas, cilpas izmērs 20 x 20 mm ±2 mm (Atsauces Nr. Erbe 21191-144 vai analogs)</t>
  </si>
  <si>
    <t>Cilpas tipa, D formas, cilpas izmērs 15 x 18 mm ±3 mm (Atsauces Nr. Erbe 21191-148 vai analogs)</t>
  </si>
  <si>
    <t>Cilpas tipa, D formas, cilpas izmērs 10 x 10 mm ±2 mm (Atsauces Nr. Erbe 21191-142 vai analogs)</t>
  </si>
  <si>
    <t>Naža tipa(Atsauces Nr. Erbe 21191-010 vai analogs)</t>
  </si>
  <si>
    <t>Adatu tipa, taisns (Atsauces Nr. Erbe 21191-020 vai analogs)</t>
  </si>
  <si>
    <t>Adatu tipa, liekts (Atsauces Nr. Erbe 21191-021 vai analogs)</t>
  </si>
  <si>
    <t>Lodītes tipa, diametrs 6 mm, taisns (Atsauces Nr. Erbe 21191-029 vai analogs)</t>
  </si>
  <si>
    <t>Lodītes tipa, diametrs 4 mm, taisns (Atsauces Nr. Erbe 21191-028 vai analogs)</t>
  </si>
  <si>
    <t>Cilpas tipa, D formas, cilpas izmērs 20 x 20 mm ±2 mm (Atsauces Nr. Erbe 21191-044 vai analogs)</t>
  </si>
  <si>
    <t>Cilpas tipa, D formas, cilpas izmērs 15 x 20 mm ±2 mm (Atsauces Nr. Erbe 21191-042 vai analogs)</t>
  </si>
  <si>
    <t>Cilpas tipa, D formas, cilpas izmērs 10 x 10 mm ±2 mm (Atsauces Nr. Erbe 21191-048 vai analogs)</t>
  </si>
  <si>
    <t>8.2.15</t>
  </si>
  <si>
    <t>8.2.16</t>
  </si>
  <si>
    <t>Garie daudzreiz lietojamie monopolārie elektrodi</t>
  </si>
  <si>
    <t xml:space="preserve"> Daudzreiz lietojamie monopolārie elektrodi</t>
  </si>
  <si>
    <t>Autoklavējams, daudzreiz lietojams</t>
  </si>
  <si>
    <t>Vienreizlietojamie monopolārie elektrodi</t>
  </si>
  <si>
    <t>Vienreizlietojami</t>
  </si>
  <si>
    <t>Ar 2.4 vai 4 mm diametra konektoru</t>
  </si>
  <si>
    <t>Garums ne lielāks kā 75 m:</t>
  </si>
  <si>
    <t>Spatulas tipa (Atsauces nr. Erbe 21191-359 vai analogs);</t>
  </si>
  <si>
    <t>Spatulas tipa, ar izolāciju (Atsauces nr. Erbe 21191-361 vai analogs);</t>
  </si>
  <si>
    <t>Adatu tipa, taisns (Atsauces nr. Erbe 21191-312 vai analogs)</t>
  </si>
  <si>
    <t>Adatu tipa, taisns, ar izolāciju (Atsauces nr. Erbe 21191-368 vai analogs)</t>
  </si>
  <si>
    <t>Lodītes tipa, diametrs 5.5±0.5 mm, taisns (Atsauces nr. Erbe 21191-364 vai analogs)</t>
  </si>
  <si>
    <t>Lodītes tipa, diametrs 4±0.5 mm, taisns (Atsauces nr. Erbe 21191-324 vai analogs)</t>
  </si>
  <si>
    <t>Lodītes tipa, diametrs 2.5±0.5 mm, taisns (Atsauces nr. Erbe 21191-363 vai analogs)</t>
  </si>
  <si>
    <t>Cilpas tipa, diametrs 11 mm ±1 mm (Atsauces nr. Erbe 21191-336 vai analogs)</t>
  </si>
  <si>
    <t>Cilpas tipa, diametrs 5 mm ±1 mm (Atsauces nr. Erbe 21191-335 vai analogs)</t>
  </si>
  <si>
    <t>Lancetes tipa (Atsauces nr. Erbe 21191-353 vai analogs);</t>
  </si>
  <si>
    <t>Adatu tipa, taisns, ar izolāciju (Atsauces nr. Erbe 21191-320 vai analogs)</t>
  </si>
  <si>
    <t>Lodītes tipa, diametrs 5.5±0.5 mm, taisns (Atsauces nr. Erbe 21191-366 vai analogs)</t>
  </si>
  <si>
    <t>Lodītes tipa, diametrs 4±0.5 mm, taisns (Atsauces nr. Erbe 21191-328 vai analogs)</t>
  </si>
  <si>
    <t>Lodītes tipa, diametrs 3±0.5 mm, taisns (Atsauces nr. Erbe 21191-365 vai analogs)</t>
  </si>
  <si>
    <t>Cilpas tipa, diametrs 15 mm ±1 mm (Atsauces nr. Erbe 21191-343 vai analogs)</t>
  </si>
  <si>
    <t>Cilpas tipa, diametrs 11 mm ±1 mm (Atsauces nr. Erbe 21191-342 vai analogs)</t>
  </si>
  <si>
    <t>Cilpas tipa, diametrs 20 mm ±2 mm (Atsauces nr. Erbe 21191-344 vai analogs)</t>
  </si>
  <si>
    <t>Garums vismaz 100 mm:</t>
  </si>
  <si>
    <t>9.</t>
  </si>
  <si>
    <t>9.1</t>
  </si>
  <si>
    <t>9.1.1</t>
  </si>
  <si>
    <t>9.1.2</t>
  </si>
  <si>
    <t>9.1.4</t>
  </si>
  <si>
    <t>9.1.5</t>
  </si>
  <si>
    <t>9.1.6</t>
  </si>
  <si>
    <t>9.1.7</t>
  </si>
  <si>
    <t>9.1.8</t>
  </si>
  <si>
    <t>9.1.9</t>
  </si>
  <si>
    <t>9.1.10</t>
  </si>
  <si>
    <t>9.1.11</t>
  </si>
  <si>
    <t>9.1.12</t>
  </si>
  <si>
    <t>9.1.13</t>
  </si>
  <si>
    <t>9.1.14</t>
  </si>
  <si>
    <t>9.1.15</t>
  </si>
  <si>
    <t>9.1.16</t>
  </si>
  <si>
    <t>9.1.17</t>
  </si>
  <si>
    <t>9.1.18</t>
  </si>
  <si>
    <t>9.1.19</t>
  </si>
  <si>
    <t>9.1.20</t>
  </si>
  <si>
    <t>9.1.21</t>
  </si>
  <si>
    <t>9.2</t>
  </si>
  <si>
    <t>9.2.1</t>
  </si>
  <si>
    <t>9.2.2</t>
  </si>
  <si>
    <t>9.2.3</t>
  </si>
  <si>
    <t>9.2.4</t>
  </si>
  <si>
    <t>9.2.5</t>
  </si>
  <si>
    <t>9.2.6</t>
  </si>
  <si>
    <t>9.2.7</t>
  </si>
  <si>
    <t>9.2.8</t>
  </si>
  <si>
    <t>9.2.9</t>
  </si>
  <si>
    <t>9.2.10</t>
  </si>
  <si>
    <t>9.2.11</t>
  </si>
  <si>
    <t>9.2.12</t>
  </si>
  <si>
    <t>9.2.13</t>
  </si>
  <si>
    <t>9.2.14</t>
  </si>
  <si>
    <t>9.1.3</t>
  </si>
  <si>
    <t>9.1.22</t>
  </si>
  <si>
    <t>9.1.23</t>
  </si>
  <si>
    <t>Garums ne lielāks kā 75 m: Spatulas tipa (Atsauces nr. Erbe 21191-359 vai analogs);</t>
  </si>
  <si>
    <t>Garums ne lielāks kā 75 m: Spatulas tipa, ar izolāciju (Atsauces nr. Erbe 21191-361 vai analogs);</t>
  </si>
  <si>
    <t>Garums ne lielāks kā 75 m: Adatu tipa, taisns (Atsauces nr. Erbe 21191-312 vai analogs)</t>
  </si>
  <si>
    <t>Garums ne lielāks kā 75 m: Adatu tipa, taisns, ar izolāciju (Atsauces nr. Erbe 21191-368 vai analogs)</t>
  </si>
  <si>
    <t>Garums ne lielāks kā 75 m: Lodītes tipa, diametrs 5.5±0.5 mm, taisns (Atsauces nr. Erbe 21191-364 vai analogs)</t>
  </si>
  <si>
    <t>Garums ne lielāks kā 75 m: Lodītes tipa, diametrs 4±0.5 mm, taisns (Atsauces nr. Erbe 21191-324 vai analogs)</t>
  </si>
  <si>
    <t>Garums ne lielāks kā 75 m: Lodītes tipa, diametrs 2.5±0.5 mm, taisns (Atsauces nr. Erbe 21191-363 vai analogs)</t>
  </si>
  <si>
    <t>Garums ne lielāks kā 75 m: Cilpas tipa, diametrs 11 mm ±1 mm (Atsauces nr. Erbe 21191-336 vai analogs)</t>
  </si>
  <si>
    <t>Garums ne lielāks kā 75 m: Cilpas tipa, diametrs 5 mm ±1 mm (Atsauces nr. Erbe 21191-335 vai analogs)</t>
  </si>
  <si>
    <t>Garums vismaz 100 mm: Lancetes tipa (Atsauces nr. Erbe 21191-353 vai analogs);</t>
  </si>
  <si>
    <t>Garums vismaz 100 mm: Adatu tipa, taisns, ar izolāciju (Atsauces nr. Erbe 21191-320 vai analogs)</t>
  </si>
  <si>
    <t>Garums vismaz 100 mm: Lodītes tipa, diametrs 5.5±0.5 mm, taisns (Atsauces nr. Erbe 21191-366 vai analogs)</t>
  </si>
  <si>
    <t>Garums vismaz 100 mm: Lodītes tipa, diametrs 4±0.5 mm, taisns (Atsauces nr. Erbe 21191-328 vai analogs)</t>
  </si>
  <si>
    <t>Garums vismaz 100 mm: Lodītes tipa, diametrs 3±0.5 mm, taisns (Atsauces nr. Erbe 21191-365 vai analogs)</t>
  </si>
  <si>
    <t>Garums vismaz 100 mm: Cilpas tipa, diametrs 15 mm ±1 mm (Atsauces nr. Erbe 21191-343 vai analogs)</t>
  </si>
  <si>
    <t>Garums vismaz 100 mm: Cilpas tipa, diametrs 11 mm ±1 mm (Atsauces nr. Erbe 21191-342 vai analogs)</t>
  </si>
  <si>
    <t>Garums vismaz 100 mm: Cilpas tipa, diametrs 20 mm ±2 mm (Atsauces nr. Erbe 21191-344 vai analogs)</t>
  </si>
  <si>
    <t>9.2.15</t>
  </si>
  <si>
    <t>9.2.16</t>
  </si>
  <si>
    <t>9.2.17</t>
  </si>
  <si>
    <t>10.</t>
  </si>
  <si>
    <t>10.1</t>
  </si>
  <si>
    <t>10.1.1</t>
  </si>
  <si>
    <t>10.1.2</t>
  </si>
  <si>
    <t>10.1.3</t>
  </si>
  <si>
    <t>10.1.4</t>
  </si>
  <si>
    <t>10.1.5</t>
  </si>
  <si>
    <t>10.1.6</t>
  </si>
  <si>
    <t>10.1.7</t>
  </si>
  <si>
    <t>10.2</t>
  </si>
  <si>
    <t>10.2.1</t>
  </si>
  <si>
    <t>10.2.2</t>
  </si>
  <si>
    <t>Elektrodu pagarinātāji</t>
  </si>
  <si>
    <t>Daudzreizlietojams</t>
  </si>
  <si>
    <t>Autoklavējams</t>
  </si>
  <si>
    <t>Garums ne mazāks kā 150 mm</t>
  </si>
  <si>
    <t>Ar 4 mm diametra konektoru (Atsauces nr. Bowa 500-150 vai analogs)</t>
  </si>
  <si>
    <t>Ar 2.4 mm diametra konektoru (Atsauces nr. Bowa 530-150 vai analogs)</t>
  </si>
  <si>
    <t>Konektoru izmērs:</t>
  </si>
  <si>
    <t>Konizācijas cilpa</t>
  </si>
  <si>
    <t>Ar 2,4 vai 4 mm konektoru</t>
  </si>
  <si>
    <t>Ar izolētu stieņi</t>
  </si>
  <si>
    <t>Darba garums 10 ±1 cm</t>
  </si>
  <si>
    <t>Cilpu izmērs:</t>
  </si>
  <si>
    <t>Cilpas izmērs 22 x 17 mm (Atsauces nr. Karl Storz 26165 UG vai analogs)</t>
  </si>
  <si>
    <t>Cilpas izmērs 15 x 13 mm (Atsauces nr. Karl Storz 26165 UM vai analogs)</t>
  </si>
  <si>
    <t>Cilpas izmērs 10 x 8 mm (Atsauces nr. Karl Storz 26165 UK vai analogs)</t>
  </si>
  <si>
    <t>9</t>
  </si>
  <si>
    <t>10</t>
  </si>
  <si>
    <t>11</t>
  </si>
  <si>
    <t>12</t>
  </si>
  <si>
    <t>13</t>
  </si>
  <si>
    <t>14</t>
  </si>
  <si>
    <t>15</t>
  </si>
  <si>
    <t>16</t>
  </si>
  <si>
    <t>17</t>
  </si>
  <si>
    <t>18</t>
  </si>
  <si>
    <t>19</t>
  </si>
  <si>
    <t>20</t>
  </si>
  <si>
    <t>21</t>
  </si>
  <si>
    <t>11.</t>
  </si>
  <si>
    <t>11.1</t>
  </si>
  <si>
    <t>11.1.1</t>
  </si>
  <si>
    <t>11.1.2</t>
  </si>
  <si>
    <t>11.1.3</t>
  </si>
  <si>
    <t>11.2</t>
  </si>
  <si>
    <t>11.2.1</t>
  </si>
  <si>
    <t>Bipolārā TUR cilpa</t>
  </si>
  <si>
    <t>Izmantošanai ar 24/26 Fr rezektoskopu</t>
  </si>
  <si>
    <t>12.</t>
  </si>
  <si>
    <t>12.1</t>
  </si>
  <si>
    <t>12.1.1</t>
  </si>
  <si>
    <t>12.1.2</t>
  </si>
  <si>
    <t>12.2</t>
  </si>
  <si>
    <t>12.2.1</t>
  </si>
  <si>
    <t>Rezektoskopijas elektrodi</t>
  </si>
  <si>
    <r>
      <t>Liektas 30</t>
    </r>
    <r>
      <rPr>
        <sz val="10"/>
        <color theme="1"/>
        <rFont val="Calibri"/>
        <family val="2"/>
        <charset val="186"/>
      </rPr>
      <t>˚</t>
    </r>
  </si>
  <si>
    <t>24/26 Fr.</t>
  </si>
  <si>
    <t>Karl Storz tipa konektors (Atsauces nr. Hagmed STO-124 vai analogs)</t>
  </si>
  <si>
    <t>Olympus tipa konektors (Atsauces nr. Hagmed OLY-124 vai analogs)</t>
  </si>
  <si>
    <t>13.</t>
  </si>
  <si>
    <t>13.1</t>
  </si>
  <si>
    <t>13.1.1</t>
  </si>
  <si>
    <t>13.1.2</t>
  </si>
  <si>
    <t>13.1.4</t>
  </si>
  <si>
    <t>13.2</t>
  </si>
  <si>
    <t>13.2.1</t>
  </si>
  <si>
    <t>13.2.2</t>
  </si>
  <si>
    <t>Savietojami ar RapidVac dūmu evakuatoru</t>
  </si>
  <si>
    <t>Atsūkšanas filtrs:</t>
  </si>
  <si>
    <t>Trīs izmēru portiem</t>
  </si>
  <si>
    <t>ULPA klases</t>
  </si>
  <si>
    <t>Rokturis ar atsūkšanas cauruli:</t>
  </si>
  <si>
    <t>Medtronic dūmu atsūcēja piederumi</t>
  </si>
  <si>
    <t>Atsūkšanas filtrs (Atsauces nr. Medtronic SEA3700 vai analogs)</t>
  </si>
  <si>
    <t>Ar integrētu atsūkšanas cauruli</t>
  </si>
  <si>
    <t>Diviem aktivācijas slēdžiem dažādiem režīmiem</t>
  </si>
  <si>
    <t>Paplašinājumu darba galā dūmu atsūkšanai</t>
  </si>
  <si>
    <t>Atsūkšanas rokturis (Atsauces nr. Medtronic INS-500 vai analogs)</t>
  </si>
  <si>
    <t>14.</t>
  </si>
  <si>
    <t>14.1</t>
  </si>
  <si>
    <t>14.1.1</t>
  </si>
  <si>
    <t>14.1.2</t>
  </si>
  <si>
    <t>14.1.3</t>
  </si>
  <si>
    <t>14.1.4</t>
  </si>
  <si>
    <t>14.1.5</t>
  </si>
  <si>
    <t>14.1.6</t>
  </si>
  <si>
    <t>14.1.7</t>
  </si>
  <si>
    <t>14.1.8</t>
  </si>
  <si>
    <t>14.2</t>
  </si>
  <si>
    <t>14.2.1</t>
  </si>
  <si>
    <t>14.2.2</t>
  </si>
  <si>
    <t>BOWA dūmu atsūcēja piederumi</t>
  </si>
  <si>
    <t>Savietojami ar SHE SHA dūmu evakuatoru</t>
  </si>
  <si>
    <t>Priekšfiltrs dūmu evakuatoram (Atsauces nr. BOWA 952-300 vai analogs)</t>
  </si>
  <si>
    <t>Atsūkšanas caurule monopolārajam rokturim, 3m, 2 roktura savienojuma veidi (Atsauces nr. BOWA 952-000 un 952-100 vai analogs)</t>
  </si>
  <si>
    <t>Atsūkšanas caurule laparaskopiska, 3m (Atsauces nr. BOWA 952-200 vai analogs)</t>
  </si>
  <si>
    <t>15.</t>
  </si>
  <si>
    <t>15.1</t>
  </si>
  <si>
    <t>15.1.1</t>
  </si>
  <si>
    <t>15.1.2</t>
  </si>
  <si>
    <t>15.1.3</t>
  </si>
  <si>
    <t>15.1.4</t>
  </si>
  <si>
    <t>15.1.5</t>
  </si>
  <si>
    <t>15.2</t>
  </si>
  <si>
    <t>15.2.1</t>
  </si>
  <si>
    <t>15.2.2</t>
  </si>
  <si>
    <t>15.2.3</t>
  </si>
  <si>
    <t>Garais monopolārais elektrods</t>
  </si>
  <si>
    <t>Nazīša tipa</t>
  </si>
  <si>
    <t>16.</t>
  </si>
  <si>
    <t>16.1</t>
  </si>
  <si>
    <t>16.1.1</t>
  </si>
  <si>
    <t>16.1.2</t>
  </si>
  <si>
    <t>16.1.3</t>
  </si>
  <si>
    <t>16.2</t>
  </si>
  <si>
    <t>16.2.1</t>
  </si>
  <si>
    <t>16.1.4</t>
  </si>
  <si>
    <t>16.2.2</t>
  </si>
  <si>
    <t>17.</t>
  </si>
  <si>
    <t>17.1</t>
  </si>
  <si>
    <t>17.1.1</t>
  </si>
  <si>
    <t>17.1.2</t>
  </si>
  <si>
    <t>17.1.3</t>
  </si>
  <si>
    <t>17.2</t>
  </si>
  <si>
    <t>17.2.1</t>
  </si>
  <si>
    <t>Monopolārie elektrodi ar EDGE pārklājumu:</t>
  </si>
  <si>
    <t>Monopolārais rokturis ar valleylab režīmu (Atsauces nr. Medtronic FT-3000 vai analogs)</t>
  </si>
  <si>
    <t>Īsais nazīša elektrods (Atsauces nr. Medtronic E1450G vai analogs)</t>
  </si>
  <si>
    <t>Īsais nazīša elektrods ar heksagonālu savienojumu (Atsauces nr. Medtronic E1450X vai analogs)</t>
  </si>
  <si>
    <t>Garais 160 mm nazīša elektrods (Atsauces nr. Medtronic E1450-6 vai analogs)</t>
  </si>
  <si>
    <t>Garais 100 mm nazīša elektrods (Atsauces nr. Medtronic E1450-4 vai analogs)</t>
  </si>
  <si>
    <t>Adatas elektrods (Atsauces nr. Medtronic E1452 vai analogs)</t>
  </si>
  <si>
    <t>18.</t>
  </si>
  <si>
    <t>18.1</t>
  </si>
  <si>
    <t>18.1.1</t>
  </si>
  <si>
    <t>18.1.2</t>
  </si>
  <si>
    <t>18.1.3</t>
  </si>
  <si>
    <t>18.1.4</t>
  </si>
  <si>
    <t>18.1.5</t>
  </si>
  <si>
    <t>18.1.6</t>
  </si>
  <si>
    <t>18.1.7</t>
  </si>
  <si>
    <t>18.2</t>
  </si>
  <si>
    <t>18.2.1</t>
  </si>
  <si>
    <t>18.2.2</t>
  </si>
  <si>
    <t>18.2.3</t>
  </si>
  <si>
    <t>18.2.4</t>
  </si>
  <si>
    <t>18.1.8</t>
  </si>
  <si>
    <t>18.1.9</t>
  </si>
  <si>
    <t>18.1.10</t>
  </si>
  <si>
    <t>18.1.11</t>
  </si>
  <si>
    <t>22</t>
  </si>
  <si>
    <t>23</t>
  </si>
  <si>
    <t>24</t>
  </si>
  <si>
    <t>25</t>
  </si>
  <si>
    <t>26</t>
  </si>
  <si>
    <t>19.</t>
  </si>
  <si>
    <t>Adapteri</t>
  </si>
  <si>
    <t>Daudzreiz lietojami, autoklāvējami</t>
  </si>
  <si>
    <t>2-Pinu 28mm uz Standarta 8/4mm ERBE (Atsauces nr. Erbe 20183-065 vai analogs)</t>
  </si>
  <si>
    <t>3-pinu internacionālais uz 9/5 mm Erbe (Atsauces nr. Erbe 20183-028 vai analogs)</t>
  </si>
  <si>
    <t>Standarta savienotājvadu savienošanai ar dažādiem ģeneratoriem</t>
  </si>
  <si>
    <t>4mm laparaskopiskais uz 9/5 mm Erbe (Atsauces nr. Erbe 20183-026 vai analogs)</t>
  </si>
  <si>
    <t>3-pinu internacionālais uz 8/4 mm Martin (Atsauces nr. BOWA 222-000 vai analogs)</t>
  </si>
  <si>
    <t>20.</t>
  </si>
  <si>
    <t>Vada garums vismaz 4 m</t>
  </si>
  <si>
    <t>Savienojams ar Storz, Wolf rezektoskopiem (Atsauces nr. BOWA 106-145 vai analogs)</t>
  </si>
  <si>
    <t>Savienojams ar Storz rezektoskopiem (Atsauces nr. BOWA 106-245 vai analogs)</t>
  </si>
  <si>
    <t>Savienojams ar Olympus rezektoskopiem (Atsauces nr. BOWA 106-345 vai analogs)</t>
  </si>
  <si>
    <t>Endoskopiskie savienotājkabeļi</t>
  </si>
  <si>
    <t>Monopolārie rezektoskopu:</t>
  </si>
  <si>
    <t>Valleylab standarta savienojumi ģeneratora pusē</t>
  </si>
  <si>
    <t>Bipolārie rezektoskopu:</t>
  </si>
  <si>
    <t>Savienojams ar Storz, Wolf rezektoskopiem (Atsauces nr. BOWA 354-145 vai analogs)</t>
  </si>
  <si>
    <t>Savienojams ar Storz rezektoskopiem (Atsauces nr. BOWA 352-145 vai analogs)</t>
  </si>
  <si>
    <t>Savienojams ar Olympus rezektoskopiem (Atsauces nr. BOWA 355-145 vai analogs)</t>
  </si>
  <si>
    <t>Monopolārie rezektoskopu: Savienojams ar Storz, Wolf rezektoskopiem (Atsauces nr. BOWA 106-145 vai analogs)</t>
  </si>
  <si>
    <t>Monopolārie rezektoskopu: Savienojams ar Storz rezektoskopiem (Atsauces nr. BOWA 106-245 vai analogs)</t>
  </si>
  <si>
    <t>Monopolārie rezektoskopu: Savienojams ar Olympus rezektoskopiem (Atsauces nr. BOWA 106-345 vai analogs)</t>
  </si>
  <si>
    <t>Bipolārie rezektoskopu: Savienojams ar Storz, Wolf rezektoskopiem (Atsauces nr. BOWA 354-145 vai analogs)</t>
  </si>
  <si>
    <t>Bipolārie rezektoskopu: Savienojams ar Storz rezektoskopiem (Atsauces nr. BOWA 352-145 vai analogs)</t>
  </si>
  <si>
    <t>Bipolārie rezektoskopu: Savienojams ar Olympus rezektoskopiem (Atsauces nr. BOWA 355-145 vai analogs)</t>
  </si>
  <si>
    <t>Internacionālais uz 6 mm Erbe (Atsauces nr. Erbe 20183-014 vai analogs)</t>
  </si>
  <si>
    <t>Endoskopiskais monopolārais:</t>
  </si>
  <si>
    <t>Endoskopiskais monopolārais 2,8 mm uz 3-pin (Atsauces nr. BOWA 131-145 vai analogs)</t>
  </si>
  <si>
    <t>20.1</t>
  </si>
  <si>
    <t>20.1.1</t>
  </si>
  <si>
    <t>20.1.2</t>
  </si>
  <si>
    <t>20.1.3</t>
  </si>
  <si>
    <t>20.1.4</t>
  </si>
  <si>
    <t>20.1.5</t>
  </si>
  <si>
    <t>20.1.6</t>
  </si>
  <si>
    <t>20.1.7</t>
  </si>
  <si>
    <t>20.1.8</t>
  </si>
  <si>
    <t>20.1.9</t>
  </si>
  <si>
    <t>20.1.10</t>
  </si>
  <si>
    <t>20.1.11</t>
  </si>
  <si>
    <t>20.1.12</t>
  </si>
  <si>
    <t>20.1.13</t>
  </si>
  <si>
    <t>20.2</t>
  </si>
  <si>
    <t>20.2.1</t>
  </si>
  <si>
    <t>20.2.2</t>
  </si>
  <si>
    <t>20.2.3</t>
  </si>
  <si>
    <t>20.2.4</t>
  </si>
  <si>
    <t>20.2.5</t>
  </si>
  <si>
    <t>20.2.6</t>
  </si>
  <si>
    <t>20.2.7</t>
  </si>
  <si>
    <t>Bipolārais:</t>
  </si>
  <si>
    <t>Monopolārais:</t>
  </si>
  <si>
    <t>Neitrālais:</t>
  </si>
  <si>
    <t>19.1</t>
  </si>
  <si>
    <t>19.1.1</t>
  </si>
  <si>
    <t>19.1.2</t>
  </si>
  <si>
    <t>19.1.3</t>
  </si>
  <si>
    <t>19.1.4</t>
  </si>
  <si>
    <t>19.1.5</t>
  </si>
  <si>
    <t>19.1.6</t>
  </si>
  <si>
    <t>19.1.7</t>
  </si>
  <si>
    <t>19.1.8</t>
  </si>
  <si>
    <t>19.1.9</t>
  </si>
  <si>
    <t>19.2</t>
  </si>
  <si>
    <t>19.2.1</t>
  </si>
  <si>
    <t>19.2.2</t>
  </si>
  <si>
    <t>19.2.3</t>
  </si>
  <si>
    <t>19.2.4</t>
  </si>
  <si>
    <t>19.2.5</t>
  </si>
  <si>
    <t>Bipolārais: 2-Pinu 28mm uz Standarta 8/4mm ERBE (Atsauces nr. Erbe 20183-065 vai analogs)</t>
  </si>
  <si>
    <t>Monopolārais: 3-pinu internacionālais uz 9/5 mm Erbe (Atsauces nr. Erbe 20183-028 vai analogs)</t>
  </si>
  <si>
    <t>Monopolārais: 4mm laparaskopiskais uz 9/5 mm Erbe (Atsauces nr. Erbe 20183-026 vai analogs)</t>
  </si>
  <si>
    <t>Monopolārais: 3-pinu internacionālais uz 8/4 mm Martin (Atsauces nr. BOWA 222-000 vai analogs)</t>
  </si>
  <si>
    <t>Neitrālais: Internacionālais uz 6 mm Erbe (Atsauces nr. Erbe 20183-014 vai analogs)</t>
  </si>
  <si>
    <t>Laparaskopiskie elektrodi</t>
  </si>
  <si>
    <t>Monopolāri</t>
  </si>
  <si>
    <t>Savā starpā savienojami</t>
  </si>
  <si>
    <t>Rokturim 4 mm savienojums uz ģeneratora pusi</t>
  </si>
  <si>
    <t>Keramisks L- veida aķis (Atsauces nr. Aesculap GK384R vai analogs)</t>
  </si>
  <si>
    <t>Keramisks J- veida aķis (Atsauces nr. Aesculap GK383R vai analogs)</t>
  </si>
  <si>
    <t>Pogas elektrods (Atsauces nr. Aesculap GK385R vai analogs)</t>
  </si>
  <si>
    <t>Spatulas elektrods (Atsauces nr. Aesculap GK386R vai analogs)</t>
  </si>
  <si>
    <t>Elektroda uzgaļi:</t>
  </si>
  <si>
    <t>33 mm Rokturis:</t>
  </si>
  <si>
    <t>Roktura komplekts (Atsauces nr. Aesculap GK372R vai analogs)</t>
  </si>
  <si>
    <t>Rokturis ar iekšējo tubusu (Atsauces nr. Aesculap GK373R vai analogs)</t>
  </si>
  <si>
    <t>Roktura ārējais tubuss (Atsauces nr. Aesculap GK370R vai analogs)</t>
  </si>
  <si>
    <t>43 mm Rokturis:</t>
  </si>
  <si>
    <t>Roktura komplekts (Atsauces nr. Aesculap GK374R vai analogs)</t>
  </si>
  <si>
    <t>Rokturis ar iekšējo tubusu (Atsauces nr. Aesculap GK375R vai analogs)</t>
  </si>
  <si>
    <t>Roktura ārējais tubuss (Atsauces nr. Aesculap GK376R vai analogs)</t>
  </si>
  <si>
    <t>Elektroda uzgaļi: Keramisks L- veida aķis (Atsauces nr. Aesculap GK384R vai analogs)</t>
  </si>
  <si>
    <t>Elektroda uzgaļi: Keramisks J- veida aķis (Atsauces nr. Aesculap GK383R vai analogs)</t>
  </si>
  <si>
    <t>Elektroda uzgaļi: Pogas elektrods (Atsauces nr. Aesculap GK385R vai analogs)</t>
  </si>
  <si>
    <t>Elektroda uzgaļi: Spatulas elektrods (Atsauces nr. Aesculap GK386R vai analogs)</t>
  </si>
  <si>
    <t>33 mm Rokturis: Roktura komplekts (Atsauces nr. Aesculap GK372R vai analogs)</t>
  </si>
  <si>
    <t>33 mm Rokturis: Rokturis ar iekšējo tubusu (Atsauces nr. Aesculap GK373R vai analogs)</t>
  </si>
  <si>
    <t>33 mm Rokturis: Roktura ārējais tubuss (Atsauces nr. Aesculap GK370R vai analogs)</t>
  </si>
  <si>
    <t>43 mm Rokturis: Roktura komplekts (Atsauces nr. Aesculap GK374R vai analogs)</t>
  </si>
  <si>
    <t>43 mm Rokturis: Rokturis ar iekšējo tubusu (Atsauces nr. Aesculap GK375R vai analogs)</t>
  </si>
  <si>
    <t>43 mm Rokturis: Roktura ārējais tubuss (Atsauces nr. Aesculap GK376R vai analogs)</t>
  </si>
  <si>
    <t>21.</t>
  </si>
  <si>
    <t>21.1</t>
  </si>
  <si>
    <t>21.1.1</t>
  </si>
  <si>
    <t>21.1.2</t>
  </si>
  <si>
    <t>21.1.3</t>
  </si>
  <si>
    <t>21.1.4</t>
  </si>
  <si>
    <t>21.1.5</t>
  </si>
  <si>
    <t>21.1.6</t>
  </si>
  <si>
    <t>21.1.7</t>
  </si>
  <si>
    <t>21.1.8</t>
  </si>
  <si>
    <t>21.1.9</t>
  </si>
  <si>
    <t>21.1.10</t>
  </si>
  <si>
    <t>21.1.11</t>
  </si>
  <si>
    <t>21.1.12</t>
  </si>
  <si>
    <t>21.1.13</t>
  </si>
  <si>
    <t>21.1.14</t>
  </si>
  <si>
    <t>21.1.15</t>
  </si>
  <si>
    <t>21.1.16</t>
  </si>
  <si>
    <t>21.2</t>
  </si>
  <si>
    <t>21.2.1</t>
  </si>
  <si>
    <t>21.2.2</t>
  </si>
  <si>
    <t>21.2.3</t>
  </si>
  <si>
    <t>21.2.4</t>
  </si>
  <si>
    <t>21.2.5</t>
  </si>
  <si>
    <t>21.2.6</t>
  </si>
  <si>
    <t>21.2.7</t>
  </si>
  <si>
    <t>21.2.8</t>
  </si>
  <si>
    <t>21.2.9</t>
  </si>
  <si>
    <t>Daudzreiz lietojama</t>
  </si>
  <si>
    <t>12.1.3</t>
  </si>
  <si>
    <t>Stieples diametrs 0,35/0,40 mm</t>
  </si>
  <si>
    <t>Griešanas cilpa (Atsauces nr. Karl Storz 27040 GP1 vai analogs)</t>
  </si>
  <si>
    <t>Griešanas cilpa, taisna (Atsauces nr. Karl Storz 27040 BL1 vai analogs)</t>
  </si>
  <si>
    <t>Vaporizācijas bumbiņa (Atsauces nr. Karl Storz 27040 NB vai analogs)</t>
  </si>
  <si>
    <t>12.2.2</t>
  </si>
  <si>
    <t>12.2.3</t>
  </si>
  <si>
    <t>12.1.4</t>
  </si>
  <si>
    <t>12.1.5</t>
  </si>
  <si>
    <t>12.1.6</t>
  </si>
  <si>
    <t>Rezektoskopijas elektrodi, daudzreizlietojami</t>
  </si>
  <si>
    <t>22.</t>
  </si>
  <si>
    <t>22.1</t>
  </si>
  <si>
    <t>22.1.1</t>
  </si>
  <si>
    <t>22.1.2</t>
  </si>
  <si>
    <t>22.1.4</t>
  </si>
  <si>
    <t>22.2</t>
  </si>
  <si>
    <t>22.2.1</t>
  </si>
  <si>
    <t>22.2.2</t>
  </si>
  <si>
    <t>13.1.3</t>
  </si>
  <si>
    <t>Savietojams ar Karl Storz rezektoskopiem</t>
  </si>
  <si>
    <t>19/22 Fr.</t>
  </si>
  <si>
    <t>Liekta cilpa (Atsauces nr. Karl Storz 27054 G vai analogs)</t>
  </si>
  <si>
    <t>Naža formas (Atsauces nr. Karl Storz 27054 L vai analogs)</t>
  </si>
  <si>
    <t>Bumbas formas (Atsauces nr. Karl Storz 27054 N vai analogs)</t>
  </si>
  <si>
    <t>22.1.3</t>
  </si>
  <si>
    <t>22.1.6</t>
  </si>
  <si>
    <t>22.2.3</t>
  </si>
  <si>
    <t>Daudzreizlietojamas</t>
  </si>
  <si>
    <t>Ne parkarsējošas (non stick)</t>
  </si>
  <si>
    <t>Taisnas</t>
  </si>
  <si>
    <t>22.1.7</t>
  </si>
  <si>
    <t>22.1.8</t>
  </si>
  <si>
    <t>22.1.9</t>
  </si>
  <si>
    <t>Daudzreiz lietojamas</t>
  </si>
  <si>
    <t>Gali no pretpiedegšanu nodrošinoša metāla vai sakausējuma (bez pārklājuma)</t>
  </si>
  <si>
    <t>Galu diametrs 1 ±0,2 mm:</t>
  </si>
  <si>
    <t>Garums 130 ±20 mm (Atsauces nr. KLS Martin 80-986-12-04 vai analogs)</t>
  </si>
  <si>
    <t>Garums 170 ±10 mm (Atsauces nr. KLS Martin 80-986-17-04 vai analogs)</t>
  </si>
  <si>
    <t>Garums 200 ±10 mm (Atsauces nr. KLS Martin 80-986-20-04 vai analogs)</t>
  </si>
  <si>
    <t>Garums 230 ±10 mm  (Atsauces nr. KLS Martin 80-986-23-04 vai analogs)</t>
  </si>
  <si>
    <t>Galu diametrs 2 ±0,2 mm</t>
  </si>
  <si>
    <t>Garums 170 ±10 mm (Atsauces nr. KLS Martin 80-988-17-04 vai analogs)</t>
  </si>
  <si>
    <t>Garums 200 ±10 mm (Atsauces nr. KLS Martin 80-988-20-04 vai analogs)</t>
  </si>
  <si>
    <t>Garums 230 ± 10 mm  (Atsauces nr. KLS Martin 80-988-23-04 vai analogs)</t>
  </si>
  <si>
    <t>22.1.11</t>
  </si>
  <si>
    <t>22.1.12</t>
  </si>
  <si>
    <t>22.1.13</t>
  </si>
  <si>
    <t>22.1.14</t>
  </si>
  <si>
    <t>22.2.4</t>
  </si>
  <si>
    <t>22.2.5</t>
  </si>
  <si>
    <t>22.2.6</t>
  </si>
  <si>
    <t>22.2.7</t>
  </si>
  <si>
    <t>Galu diametrs 1 ±0,2 mm: Garums 130 ±20 mm (Atsauces nr. KLS Martin 80-986-12-04 vai analogs)</t>
  </si>
  <si>
    <t>Galu diametrs 1 ±0,2 mm: Garums 170 ±10 mm (Atsauces nr. KLS Martin 80-986-17-04 vai analogs)</t>
  </si>
  <si>
    <t>Galu diametrs 1 ±0,2 mm: Garums 200 ±10 mm (Atsauces nr. KLS Martin 80-986-20-04 vai analogs)</t>
  </si>
  <si>
    <t>Galu diametrs 1 ±0,2 mm: Garums 230 ±10 mm  (Atsauces nr. KLS Martin 80-986-23-04 vai analogs)</t>
  </si>
  <si>
    <t>Galu diametrs 2 ±0,2 mm Garums 170 ±10 mm (Atsauces nr. KLS Martin 80-988-17-04 vai analogs)</t>
  </si>
  <si>
    <t>Galu diametrs 2 ±0,2 mm Garums 200 ±10 mm (Atsauces nr. KLS Martin 80-988-20-04 vai analogs)</t>
  </si>
  <si>
    <t>Galu diametrs 2 ±0,2 mm Garums 230 ± 10 mm  (Atsauces nr. KLS Martin 80-988-23-04 vai analogs)</t>
  </si>
  <si>
    <t>23.</t>
  </si>
  <si>
    <t>23.1</t>
  </si>
  <si>
    <t>23.1.1</t>
  </si>
  <si>
    <t>23.1.2</t>
  </si>
  <si>
    <t>23.1.3</t>
  </si>
  <si>
    <t>23.1.4</t>
  </si>
  <si>
    <t>23.1.5</t>
  </si>
  <si>
    <t>23.1.6</t>
  </si>
  <si>
    <t>23.1.7</t>
  </si>
  <si>
    <t>23.1.8</t>
  </si>
  <si>
    <t>23.1.9</t>
  </si>
  <si>
    <t>23.1.10</t>
  </si>
  <si>
    <t>23.1.11</t>
  </si>
  <si>
    <t>23.1.12</t>
  </si>
  <si>
    <t>23.1.13</t>
  </si>
  <si>
    <t>23.1.14</t>
  </si>
  <si>
    <t>23.2</t>
  </si>
  <si>
    <t>23.2.1</t>
  </si>
  <si>
    <t>23.2.2</t>
  </si>
  <si>
    <t>23.2.3</t>
  </si>
  <si>
    <t>23.2.4</t>
  </si>
  <si>
    <t>23.2.5</t>
  </si>
  <si>
    <t>23.2.6</t>
  </si>
  <si>
    <t>23.2.7</t>
  </si>
  <si>
    <t>23.2.8</t>
  </si>
  <si>
    <t>Taisnas bipolāras pincetes</t>
  </si>
  <si>
    <t>Bajonetveida bipolāras pincetes</t>
  </si>
  <si>
    <t>Bajonetveida savienojums</t>
  </si>
  <si>
    <t>Ar taisniem galiem</t>
  </si>
  <si>
    <t>Garums 170 ±10 mm (Atsauces nr. KLS Martin 80-992-17-04 vai analogs)</t>
  </si>
  <si>
    <t>Garums 200 ±10 mm (Atsauces nr. KLS Martin 80-992-20-04 vai analogs)</t>
  </si>
  <si>
    <t>Garums 230 ±10 mm (Atsauces nr. KLS Martin 80-992-23-04 vai analogs)</t>
  </si>
  <si>
    <t>Garums 250 ±10 mm (Atsauces nr. KLS Martin 80-992-25-04 vai analogs)</t>
  </si>
  <si>
    <t>Garums 170 ±10 mm (Atsauces nr. KLS Martin 80-993-17-04 vai analogs)</t>
  </si>
  <si>
    <t>Garums 200 ±10 mm (Atsauces nr. KLS Martin 80-993-20-04 vai analogs)</t>
  </si>
  <si>
    <t>Garums 230 ±10 mm (Atsauces nr. KLS Martin 80-993-23-04 vai analogs)</t>
  </si>
  <si>
    <t>Garums 250 ±10 mm (Atsauces nr. KLS Martin 80-993-25-04 vai analogs)</t>
  </si>
  <si>
    <t>Galu diametrs 1 ±0,2 mm: Garums 170 ±10 mm (Atsauces nr. KLS Martin 80-992-17-04 vai analogs)</t>
  </si>
  <si>
    <t>Galu diametrs 1 ±0,2 mm: Garums 200 ±10 mm (Atsauces nr. KLS Martin 80-992-20-04 vai analogs)</t>
  </si>
  <si>
    <t>Galu diametrs 1 ±0,2 mm: Garums 230 ±10 mm (Atsauces nr. KLS Martin 80-992-23-04 vai analogs)</t>
  </si>
  <si>
    <t>Galu diametrs 1 ±0,2 mm: Garums 250 ±10 mm (Atsauces nr. KLS Martin 80-992-25-04 vai analogs)</t>
  </si>
  <si>
    <t>Galu diametrs 2 ±0,2 mm Garums 170 ±10 mm (Atsauces nr. KLS Martin 80-993-17-04 vai analogs)</t>
  </si>
  <si>
    <t>Galu diametrs 2 ±0,2 mm Garums 200 ±10 mm (Atsauces nr. KLS Martin 80-993-20-04 vai analogs)</t>
  </si>
  <si>
    <t>Galu diametrs 2 ±0,2 mm Garums 230 ±10 mm (Atsauces nr. KLS Martin 80-993-23-04 vai analogs)</t>
  </si>
  <si>
    <t>Galu diametrs 2 ±0,2 mm Garums 250 ±10 mm (Atsauces nr. KLS Martin 80-993-25-04 vai analogs)</t>
  </si>
  <si>
    <t>24.</t>
  </si>
  <si>
    <t>24.1</t>
  </si>
  <si>
    <t>24.1.1</t>
  </si>
  <si>
    <t>24.1.2</t>
  </si>
  <si>
    <t>24.1.3</t>
  </si>
  <si>
    <t>24.1.4</t>
  </si>
  <si>
    <t>24.1.5</t>
  </si>
  <si>
    <t>24.1.6</t>
  </si>
  <si>
    <t>24.1.7</t>
  </si>
  <si>
    <t>24.1.8</t>
  </si>
  <si>
    <t>24.1.9</t>
  </si>
  <si>
    <t>24.1.10</t>
  </si>
  <si>
    <t>24.2</t>
  </si>
  <si>
    <t>24.2.1</t>
  </si>
  <si>
    <t>24.2.2</t>
  </si>
  <si>
    <t>24.2.3</t>
  </si>
  <si>
    <t>24.2.4</t>
  </si>
  <si>
    <t>24.2.5</t>
  </si>
  <si>
    <t>Savienotājvads (Atsauces nr. KLS Martin 80-293-40-04 vai analogs)</t>
  </si>
  <si>
    <t>Savienotājvads vismaz 4 m garš, saderīgs ar piedāvātajām pincetēm un valleylab standarta konektoru ģeneratora (Atsauces nr. KLS Martin 80-293-40-04 vai analogs)</t>
  </si>
  <si>
    <t>Bipolāras šķēres</t>
  </si>
  <si>
    <t>Bipolāras</t>
  </si>
  <si>
    <t>Autoklavejamas</t>
  </si>
  <si>
    <t>Liekti</t>
  </si>
  <si>
    <t>Noapaļoti gali:</t>
  </si>
  <si>
    <t>Spici gali:</t>
  </si>
  <si>
    <t>Savienotājvads vismaz 4 m garš, saderīgs ar piedāvātajām šķērēm un valleylab standarta konektoru ģeneratora (Atsauces nr. Ethicon BP940 vai analogs)</t>
  </si>
  <si>
    <t>Garums 180 ± 10 mm (Atsauces nr. Ethicon BP 520 vai analogs)</t>
  </si>
  <si>
    <t>Garums 180 ± 10 mm (Atsauces nr. Ethicon BP 320 vai analogs)</t>
  </si>
  <si>
    <t>Noapaļoti gali: Garums 180 ± 10 mm (Atsauces nr. Ethicon BP 520 vai analogs)</t>
  </si>
  <si>
    <t>Spici gali: Garums 180 ± 10 mm (Atsauces nr. Ethicon BP 320 vai analogs)</t>
  </si>
  <si>
    <t>Savienotājvads  (Atsauces nr. Ethicon BP940 vai analogs)</t>
  </si>
  <si>
    <t>25.</t>
  </si>
  <si>
    <t>25.1</t>
  </si>
  <si>
    <t>25.1.1</t>
  </si>
  <si>
    <t>25.1.2</t>
  </si>
  <si>
    <t>25.1.3</t>
  </si>
  <si>
    <t>25.1.4</t>
  </si>
  <si>
    <t>25.1.6</t>
  </si>
  <si>
    <t>25.1.7</t>
  </si>
  <si>
    <t>25.1.8</t>
  </si>
  <si>
    <t>25.2</t>
  </si>
  <si>
    <t>25.2.1</t>
  </si>
  <si>
    <t>25.2.2</t>
  </si>
  <si>
    <t>Konizācijas cilpa, vienreizlietojama</t>
  </si>
  <si>
    <t>Monopolāras volframa cilpas</t>
  </si>
  <si>
    <t>Garums vismaz 100 mm</t>
  </si>
  <si>
    <t>Vienreizlietojamas</t>
  </si>
  <si>
    <t>Cilpas izmērs 10 mm x 10 mm (Atsauces nr. Covidien E1559 vai analogs)</t>
  </si>
  <si>
    <t>Cilpas izmērs 15 mm x 12 mm (Atsauces nr. Covidien E1560 vai analogs)</t>
  </si>
  <si>
    <t>Cilpas izmērs 20 mm x 12 mm (Atsauces nr. Covidien E1561 vai analogs)</t>
  </si>
  <si>
    <t>26.</t>
  </si>
  <si>
    <t>26.1</t>
  </si>
  <si>
    <t>26.1.1</t>
  </si>
  <si>
    <t>26.1.2</t>
  </si>
  <si>
    <t>26.1.3</t>
  </si>
  <si>
    <t>26.1.4</t>
  </si>
  <si>
    <t>26.1.5</t>
  </si>
  <si>
    <t>26.2</t>
  </si>
  <si>
    <t>26.2.1</t>
  </si>
  <si>
    <t>26.2.2</t>
  </si>
  <si>
    <t>26.2.3</t>
  </si>
  <si>
    <t>HF elektrodi</t>
  </si>
  <si>
    <t>4 mm savienojums uz ģeneratora pusi</t>
  </si>
  <si>
    <t>5 mm diametrs</t>
  </si>
  <si>
    <r>
      <t>330</t>
    </r>
    <r>
      <rPr>
        <sz val="10"/>
        <color theme="1"/>
        <rFont val="Calibri"/>
        <family val="2"/>
        <charset val="186"/>
      </rPr>
      <t>±</t>
    </r>
    <r>
      <rPr>
        <sz val="10"/>
        <color theme="1"/>
        <rFont val="Times New Roman"/>
        <family val="1"/>
        <charset val="186"/>
      </rPr>
      <t>30 mm Garums</t>
    </r>
  </si>
  <si>
    <t>Dažādi gali:</t>
  </si>
  <si>
    <t>Pogas elektrods (Atsauces nr. Olympus A6280 vai analogs)</t>
  </si>
  <si>
    <t>J- veida aķis (Atsauces nr. Olympus A6283 vai analogs)</t>
  </si>
  <si>
    <t>L- veida aķis (Atsauces nr. Olympus A6282 vai analogs)</t>
  </si>
  <si>
    <t>Adatas elektrods (Atsauces nr. Olympus A6281 vai analogs)</t>
  </si>
  <si>
    <t>Spatulas elektrods (Atsauces nr. Olympus A6284 vai analogs)</t>
  </si>
  <si>
    <t>Izmēru pielaide ±10%, ja nav norādīts citādi.</t>
  </si>
  <si>
    <t>Ņemot vērā, ka neparedzamu apstākļu dēļ, Līguma ___.pielikumā norādīto preču klāsts var mainīties 10% apmērā no Vienošanās kopējās summas, tehniskajā un finanšu piedāvājumā neiekļauto preču cenas tiek atsevišķi saskaņotas ar Pasūtītāju, nepārsniedzot vidējās tirgus cenas Latvijā un nemainot Vienošanās kopējo summu.</t>
  </si>
  <si>
    <t>Pusēm vienojoties Vienošanās darbības termiņš var tikt pagarināts saskaņā ar Publisko iepirkumu likumā noteikto.</t>
  </si>
  <si>
    <t>Nepieciešamības gadījumā, pretendents nodrošina piederumu paraugus piedāvājuma izvērtēšanai.</t>
  </si>
  <si>
    <t>Iesniegt ražotāja vai tā pilnvarotā pārstāvja izsniegtu apliecinošu dokumentu,  kas apliecina, ka piegādātājs ir tiesīgs izplatīt piedāvāto produktu Latvijas Republikas teritorijā (vai Eiropas Savienības teritorijā);</t>
  </si>
  <si>
    <t>11)</t>
  </si>
  <si>
    <t>12)</t>
  </si>
  <si>
    <t>13)</t>
  </si>
  <si>
    <t>14)</t>
  </si>
  <si>
    <t>15)</t>
  </si>
  <si>
    <t>16)</t>
  </si>
  <si>
    <t>13.1.5</t>
  </si>
  <si>
    <t>13.1.6</t>
  </si>
  <si>
    <t>13.1.7</t>
  </si>
  <si>
    <t>13.1.8</t>
  </si>
  <si>
    <t>13.2.3</t>
  </si>
  <si>
    <t>15.1.6</t>
  </si>
  <si>
    <t>25.1.5</t>
  </si>
  <si>
    <t>26.2.4</t>
  </si>
  <si>
    <t>12.1.7</t>
  </si>
  <si>
    <t>12.2.4</t>
  </si>
  <si>
    <t>12.2.5</t>
  </si>
  <si>
    <t>12.2.6</t>
  </si>
  <si>
    <t>18.1.12</t>
  </si>
  <si>
    <t>18.1.13</t>
  </si>
  <si>
    <t>18.1.14</t>
  </si>
  <si>
    <t>18.1.15</t>
  </si>
  <si>
    <t>18.1.16</t>
  </si>
  <si>
    <t>18.1.17</t>
  </si>
  <si>
    <t>18.2.5</t>
  </si>
  <si>
    <t>18.2.6</t>
  </si>
  <si>
    <t>18.2.7</t>
  </si>
  <si>
    <t>18.2.8</t>
  </si>
  <si>
    <t>18.2.9</t>
  </si>
  <si>
    <t>18.2.10</t>
  </si>
  <si>
    <t>17.1.4</t>
  </si>
  <si>
    <t>17.1.5</t>
  </si>
  <si>
    <t>17.1.6</t>
  </si>
  <si>
    <t>17.2.2</t>
  </si>
  <si>
    <t>17.2.3</t>
  </si>
  <si>
    <t>22.1.16</t>
  </si>
  <si>
    <t>14.2.3</t>
  </si>
  <si>
    <t>Valleylab koagulatora piederumi, daudzreiz lietojami</t>
  </si>
  <si>
    <t>Piedāvātām precēm jābūt CE marķējums. Pretendentam jāiesniedz EK Atbilstības deklarācija un CE sertifikāta kopija (ja ražotājs noteicis ierīču klasi Is, Im, IIa, IIb vai III);</t>
  </si>
  <si>
    <t>Garantija laiks daudzreizlietojamām precēm vismaz 12 mēneši, vienreizlietojamām precēm 6 mēneši no Preces piegādes dienas</t>
  </si>
  <si>
    <t>Iespējams pārlīmēt, nezaudējot pielipšanas spēju (PARAUGS KATRA IZMĒRA pie piedāvājuma iesniegšanas)</t>
  </si>
  <si>
    <t>4mm laparaskopiskais uz 8 mm bovie (Atsauces nr. BOWA 333-001 vai analogs)</t>
  </si>
  <si>
    <t>24.1.11</t>
  </si>
  <si>
    <t>Endoskopiskais monopolārais 4 mm uz 8 mm (Atsauces nr. BOWA 360-050 vai analogs)</t>
  </si>
  <si>
    <t>Lentes cilpas tipa, diametrs 16 mm ±1 mm  (Atsauces Nr. Micromed 120-411-015 vai analogs</t>
  </si>
  <si>
    <t>Garums 230 ± 20 mm (Atsauces nr. Ethicon BP 540 vai analogs)</t>
  </si>
  <si>
    <t>Garums 280 ± 20 mm (Atsauces nr. Ethicon BP 560 vai analogs)</t>
  </si>
  <si>
    <t>Garums 230 ± 20 mm (Atsauces nr. Ethicon BP 340 vai analogs)</t>
  </si>
  <si>
    <t>Garums 280 ± 20 mm (Atsauces nr. Ethicon BP 360 vai analogs)</t>
  </si>
  <si>
    <t>Noapaļoti gali: Garums 230 ± 20 mm (Atsauces nr. Ethicon BP 540 vai analogs)</t>
  </si>
  <si>
    <t>Noapaļoti gali: Garums 280 ± 20 mm (Atsauces nr. Ethicon BP 560 vai analogs)</t>
  </si>
  <si>
    <t>Spici gali: Garums 230 ± 20 mm (Atsauces nr. Ethicon BP 340 vai analogs)</t>
  </si>
  <si>
    <t>Spici gali: Garums 280 ± 20 mm (Atsauces nr. Ethicon BP 360 vai analogs)</t>
  </si>
  <si>
    <t>Filtrs dūmu evakuatoram (Atsauces nr. BOWA 951-001 vai analogs)</t>
  </si>
  <si>
    <t>Lodītes tipa, diametrs 6 mm±1 mm, taisns (Atsauces Nr. Micromed 120-412-005 vai analogs</t>
  </si>
  <si>
    <t>Lodītes tipa, diametrs 4 mm±1 mm, liekts  (Atsauces Nr. Micromed 120-414-005 vai analogs</t>
  </si>
  <si>
    <t xml:space="preserve">Elektroķirurģijas instrumentu un piederumu piegāde </t>
  </si>
  <si>
    <t>2. pielikums iepirkumam ID Nr. PSKUS 2018/107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</si>
</sst>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_-[$Ls-426]\ * #,##0.00_-;\-[$Ls-426]\ * #,##0.00_-;_-[$Ls-426]\ * &quot;-&quot;??_-;_-@_-"/>
    <numFmt numFmtId="165" formatCode="_-[$€-2]\ * #,##0.00_-;\-[$€-2]\ * #,##0.00_-;_-[$€-2]\ * &quot;-&quot;??_-;_-@_-"/>
    <numFmt numFmtId="166" formatCode="_-[$€-426]\ * #,##0.00_-;\-[$€-426]\ * #,##0.00_-;_-[$€-426]\ * &quot;-&quot;??_-;_-@_-"/>
  </numFmts>
  <fonts count="31"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color theme="1"/>
      <name val="Times New Roman"/>
      <family val="1"/>
      <charset val="186"/>
    </font>
    <font>
      <b/>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b/>
      <i/>
      <sz val="10"/>
      <name val="Times New Roman"/>
      <family val="1"/>
    </font>
    <font>
      <sz val="10"/>
      <name val="Times New Roman"/>
      <family val="1"/>
    </font>
    <font>
      <sz val="10"/>
      <name val="Arial"/>
      <family val="2"/>
      <charset val="186"/>
    </font>
    <font>
      <sz val="10"/>
      <name val="Arial"/>
      <family val="2"/>
      <charset val="186"/>
    </font>
    <font>
      <i/>
      <sz val="12"/>
      <color theme="1"/>
      <name val="Times New Roman"/>
      <family val="1"/>
      <charset val="186"/>
    </font>
    <font>
      <b/>
      <sz val="14"/>
      <color theme="1"/>
      <name val="Times New Roman"/>
      <family val="1"/>
      <charset val="186"/>
    </font>
    <font>
      <b/>
      <sz val="14"/>
      <name val="Times New Roman"/>
      <family val="1"/>
      <charset val="186"/>
    </font>
    <font>
      <sz val="14"/>
      <color theme="1"/>
      <name val="Calibri"/>
      <family val="2"/>
      <scheme val="minor"/>
    </font>
    <font>
      <b/>
      <sz val="12"/>
      <color theme="1"/>
      <name val="Times New Roman"/>
      <family val="1"/>
      <charset val="186"/>
    </font>
    <font>
      <sz val="11"/>
      <color theme="1"/>
      <name val="Calibri"/>
      <family val="2"/>
      <scheme val="minor"/>
    </font>
    <font>
      <b/>
      <i/>
      <sz val="10"/>
      <name val="Times New Roman"/>
      <family val="1"/>
      <charset val="186"/>
    </font>
    <font>
      <b/>
      <vertAlign val="superscript"/>
      <sz val="10"/>
      <color theme="1"/>
      <name val="Times New Roman"/>
      <family val="1"/>
      <charset val="186"/>
    </font>
    <font>
      <b/>
      <i/>
      <vertAlign val="superscript"/>
      <sz val="10"/>
      <name val="Times New Roman"/>
      <family val="1"/>
      <charset val="186"/>
    </font>
    <font>
      <vertAlign val="superscript"/>
      <sz val="10"/>
      <name val="Times New Roman"/>
      <family val="1"/>
      <charset val="186"/>
    </font>
    <font>
      <i/>
      <sz val="10"/>
      <color theme="1"/>
      <name val="Times New Roman"/>
      <family val="1"/>
      <charset val="186"/>
    </font>
    <font>
      <b/>
      <i/>
      <sz val="10"/>
      <color theme="1"/>
      <name val="Times New Roman"/>
      <family val="1"/>
      <charset val="186"/>
    </font>
    <font>
      <b/>
      <i/>
      <sz val="12"/>
      <name val="Times New Roman"/>
      <family val="1"/>
      <charset val="186"/>
    </font>
    <font>
      <sz val="10"/>
      <color theme="1"/>
      <name val="Calibri"/>
      <family val="2"/>
      <charset val="186"/>
    </font>
    <font>
      <u/>
      <sz val="11"/>
      <color theme="10"/>
      <name val="Calibri"/>
      <family val="2"/>
      <scheme val="minor"/>
    </font>
    <font>
      <b/>
      <sz val="11"/>
      <name val="Calibri"/>
      <family val="2"/>
      <charset val="186"/>
      <scheme val="minor"/>
    </font>
  </fonts>
  <fills count="8">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indexed="64"/>
      </patternFill>
    </fill>
    <fill>
      <patternFill patternType="solid">
        <fgColor theme="9" tint="0.39997558519241921"/>
        <bgColor indexed="64"/>
      </patternFill>
    </fill>
    <fill>
      <patternFill patternType="solid">
        <fgColor rgb="FFFFFF9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bottom style="thin">
        <color auto="1"/>
      </bottom>
      <diagonal/>
    </border>
    <border>
      <left style="thin">
        <color auto="1"/>
      </left>
      <right style="thin">
        <color indexed="64"/>
      </right>
      <top style="medium">
        <color auto="1"/>
      </top>
      <bottom style="thin">
        <color indexed="64"/>
      </bottom>
      <diagonal/>
    </border>
    <border>
      <left style="thin">
        <color auto="1"/>
      </left>
      <right style="thin">
        <color auto="1"/>
      </right>
      <top style="thin">
        <color auto="1"/>
      </top>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
      <left/>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bottom style="thin">
        <color auto="1"/>
      </bottom>
      <diagonal/>
    </border>
  </borders>
  <cellStyleXfs count="11">
    <xf numFmtId="0" fontId="0" fillId="0" borderId="0"/>
    <xf numFmtId="164" fontId="4" fillId="0" borderId="0">
      <alignment vertical="center" wrapText="1"/>
    </xf>
    <xf numFmtId="0" fontId="13" fillId="0" borderId="0"/>
    <xf numFmtId="0" fontId="3" fillId="0" borderId="0"/>
    <xf numFmtId="0" fontId="14" fillId="0" borderId="0"/>
    <xf numFmtId="0" fontId="14" fillId="0" borderId="0"/>
    <xf numFmtId="0" fontId="2" fillId="0" borderId="0"/>
    <xf numFmtId="0" fontId="13" fillId="0" borderId="0"/>
    <xf numFmtId="44" fontId="20" fillId="0" borderId="0" applyFont="0" applyFill="0" applyBorder="0" applyAlignment="0" applyProtection="0"/>
    <xf numFmtId="9" fontId="20" fillId="0" borderId="0" applyFont="0" applyFill="0" applyBorder="0" applyAlignment="0" applyProtection="0"/>
    <xf numFmtId="0" fontId="29" fillId="0" borderId="0" applyNumberFormat="0" applyFill="0" applyBorder="0" applyAlignment="0" applyProtection="0"/>
  </cellStyleXfs>
  <cellXfs count="92">
    <xf numFmtId="0" fontId="0" fillId="0" borderId="0" xfId="0"/>
    <xf numFmtId="0" fontId="7" fillId="0" borderId="1" xfId="1" applyNumberFormat="1" applyFont="1" applyFill="1" applyBorder="1" applyAlignment="1">
      <alignment horizontal="right" vertical="top" wrapText="1"/>
    </xf>
    <xf numFmtId="0" fontId="9" fillId="2" borderId="1" xfId="1" applyNumberFormat="1" applyFont="1" applyFill="1" applyBorder="1" applyAlignment="1">
      <alignment horizontal="center" vertical="center" wrapText="1"/>
    </xf>
    <xf numFmtId="14" fontId="7" fillId="0" borderId="1" xfId="1" quotePrefix="1" applyNumberFormat="1" applyFont="1" applyFill="1" applyBorder="1" applyAlignment="1">
      <alignment horizontal="right" vertical="center" wrapText="1"/>
    </xf>
    <xf numFmtId="49" fontId="12" fillId="0" borderId="1" xfId="0" applyNumberFormat="1" applyFont="1" applyFill="1" applyBorder="1" applyAlignment="1">
      <alignment horizontal="right" vertical="center" wrapText="1"/>
    </xf>
    <xf numFmtId="0" fontId="6" fillId="4" borderId="1" xfId="1" applyNumberFormat="1" applyFont="1" applyFill="1" applyBorder="1" applyAlignment="1">
      <alignment horizontal="center" vertical="center" wrapText="1"/>
    </xf>
    <xf numFmtId="0" fontId="8" fillId="4" borderId="1" xfId="1" applyNumberFormat="1" applyFont="1" applyFill="1" applyBorder="1" applyAlignment="1">
      <alignment horizontal="center" vertical="center" wrapText="1"/>
    </xf>
    <xf numFmtId="14" fontId="4" fillId="0" borderId="0" xfId="1" applyNumberFormat="1" applyAlignment="1">
      <alignment vertical="center"/>
    </xf>
    <xf numFmtId="0" fontId="9" fillId="2" borderId="3" xfId="1" applyNumberFormat="1" applyFont="1" applyFill="1" applyBorder="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right" vertical="center" wrapText="1"/>
    </xf>
    <xf numFmtId="0" fontId="4" fillId="0" borderId="0" xfId="0" applyNumberFormat="1" applyFont="1" applyAlignment="1">
      <alignment vertical="center" wrapText="1"/>
    </xf>
    <xf numFmtId="0" fontId="0" fillId="0" borderId="0" xfId="0"/>
    <xf numFmtId="0" fontId="4" fillId="0" borderId="1" xfId="1" applyNumberFormat="1" applyBorder="1" applyAlignment="1">
      <alignment horizontal="center" vertical="center" wrapText="1"/>
    </xf>
    <xf numFmtId="0" fontId="7" fillId="0" borderId="2" xfId="1" applyNumberFormat="1" applyFont="1" applyFill="1" applyBorder="1" applyAlignment="1">
      <alignment horizontal="right" vertical="top" wrapText="1"/>
    </xf>
    <xf numFmtId="0" fontId="12" fillId="0" borderId="3" xfId="0" quotePrefix="1" applyNumberFormat="1" applyFont="1" applyFill="1" applyBorder="1" applyAlignment="1">
      <alignment horizontal="right" vertical="top" wrapText="1"/>
    </xf>
    <xf numFmtId="0" fontId="4" fillId="5" borderId="1" xfId="0" applyFont="1" applyFill="1" applyBorder="1" applyAlignment="1">
      <alignment horizontal="justify" vertical="top" wrapText="1"/>
    </xf>
    <xf numFmtId="0" fontId="11" fillId="3" borderId="1" xfId="1" quotePrefix="1" applyNumberFormat="1" applyFont="1" applyFill="1" applyBorder="1" applyAlignment="1">
      <alignment vertical="center" wrapText="1"/>
    </xf>
    <xf numFmtId="0" fontId="11" fillId="3" borderId="6" xfId="1" quotePrefix="1" applyNumberFormat="1" applyFont="1" applyFill="1" applyBorder="1" applyAlignment="1">
      <alignment vertical="center" wrapText="1"/>
    </xf>
    <xf numFmtId="0" fontId="11" fillId="3" borderId="3" xfId="1" quotePrefix="1" applyNumberFormat="1" applyFont="1" applyFill="1" applyBorder="1" applyAlignment="1">
      <alignment horizontal="right" vertical="center" wrapText="1"/>
    </xf>
    <xf numFmtId="164" fontId="7" fillId="0" borderId="0" xfId="1" applyFont="1" applyAlignment="1">
      <alignment horizontal="left" vertical="top" wrapText="1"/>
    </xf>
    <xf numFmtId="164" fontId="7" fillId="0" borderId="0" xfId="1" applyFont="1" applyAlignment="1">
      <alignment vertical="center" wrapText="1"/>
    </xf>
    <xf numFmtId="0" fontId="0" fillId="0" borderId="3" xfId="0" applyFill="1" applyBorder="1" applyAlignment="1"/>
    <xf numFmtId="0" fontId="21" fillId="0" borderId="3" xfId="0" quotePrefix="1" applyNumberFormat="1" applyFont="1" applyFill="1" applyBorder="1" applyAlignment="1">
      <alignment horizontal="right" vertical="top" wrapText="1"/>
    </xf>
    <xf numFmtId="0" fontId="0" fillId="6" borderId="3" xfId="0" applyFill="1" applyBorder="1" applyAlignment="1"/>
    <xf numFmtId="0" fontId="21" fillId="6" borderId="3" xfId="0" quotePrefix="1" applyNumberFormat="1" applyFont="1" applyFill="1" applyBorder="1" applyAlignment="1">
      <alignment horizontal="right" vertical="top" wrapText="1"/>
    </xf>
    <xf numFmtId="0" fontId="4" fillId="5" borderId="6" xfId="0" applyFont="1" applyFill="1" applyBorder="1" applyAlignment="1">
      <alignment horizontal="justify" vertical="top" wrapText="1"/>
    </xf>
    <xf numFmtId="0" fontId="4" fillId="5" borderId="8" xfId="0" applyFont="1" applyFill="1" applyBorder="1" applyAlignment="1">
      <alignment horizontal="justify" vertical="top" wrapText="1"/>
    </xf>
    <xf numFmtId="0" fontId="4" fillId="0" borderId="8" xfId="1" applyNumberFormat="1" applyBorder="1" applyAlignment="1">
      <alignment horizontal="center" vertical="center" wrapText="1"/>
    </xf>
    <xf numFmtId="14" fontId="7" fillId="0" borderId="7" xfId="1" quotePrefix="1" applyNumberFormat="1" applyFont="1" applyFill="1" applyBorder="1" applyAlignment="1">
      <alignment horizontal="right" vertical="center" wrapText="1"/>
    </xf>
    <xf numFmtId="0" fontId="8" fillId="5" borderId="9" xfId="0" applyFont="1" applyFill="1" applyBorder="1" applyAlignment="1">
      <alignment horizontal="right" vertical="top" wrapText="1"/>
    </xf>
    <xf numFmtId="0" fontId="6" fillId="4" borderId="1" xfId="1" applyNumberFormat="1" applyFont="1" applyFill="1" applyBorder="1" applyAlignment="1">
      <alignment horizontal="left" vertical="center" wrapText="1"/>
    </xf>
    <xf numFmtId="0" fontId="11" fillId="3" borderId="3" xfId="1" quotePrefix="1" applyNumberFormat="1" applyFont="1" applyFill="1" applyBorder="1" applyAlignment="1">
      <alignment vertical="center" wrapText="1"/>
    </xf>
    <xf numFmtId="0" fontId="11" fillId="3" borderId="5" xfId="1" quotePrefix="1" applyNumberFormat="1" applyFont="1" applyFill="1" applyBorder="1" applyAlignment="1">
      <alignment vertical="center" wrapText="1"/>
    </xf>
    <xf numFmtId="0" fontId="11" fillId="3" borderId="4" xfId="1" quotePrefix="1" applyNumberFormat="1" applyFont="1" applyFill="1" applyBorder="1" applyAlignment="1">
      <alignment vertical="center" wrapText="1"/>
    </xf>
    <xf numFmtId="166" fontId="4" fillId="0" borderId="1" xfId="1" applyNumberFormat="1" applyBorder="1" applyAlignment="1">
      <alignment horizontal="center" vertical="center" wrapText="1"/>
    </xf>
    <xf numFmtId="166" fontId="4" fillId="0" borderId="8" xfId="1" applyNumberFormat="1" applyBorder="1" applyAlignment="1">
      <alignment horizontal="center" vertical="center" wrapText="1"/>
    </xf>
    <xf numFmtId="0" fontId="25" fillId="5" borderId="1" xfId="0" applyFont="1" applyFill="1" applyBorder="1" applyAlignment="1">
      <alignment horizontal="justify" vertical="top" wrapText="1"/>
    </xf>
    <xf numFmtId="0" fontId="4" fillId="5" borderId="1" xfId="0" applyFont="1" applyFill="1" applyBorder="1" applyAlignment="1">
      <alignment horizontal="left" vertical="top" wrapText="1" indent="1"/>
    </xf>
    <xf numFmtId="0" fontId="4" fillId="5" borderId="1" xfId="0" applyFont="1" applyFill="1" applyBorder="1" applyAlignment="1">
      <alignment horizontal="left" vertical="top" wrapText="1" indent="2"/>
    </xf>
    <xf numFmtId="0" fontId="4" fillId="5" borderId="6" xfId="0" applyFont="1" applyFill="1" applyBorder="1" applyAlignment="1">
      <alignment horizontal="left" vertical="top" wrapText="1" indent="1"/>
    </xf>
    <xf numFmtId="0" fontId="26" fillId="5" borderId="1" xfId="0" applyFont="1" applyFill="1" applyBorder="1" applyAlignment="1">
      <alignment horizontal="justify" vertical="top" wrapText="1"/>
    </xf>
    <xf numFmtId="0" fontId="1" fillId="0" borderId="0" xfId="0" applyFont="1" applyAlignment="1">
      <alignment vertical="center"/>
    </xf>
    <xf numFmtId="164" fontId="4" fillId="0" borderId="0" xfId="1" applyFont="1" applyAlignment="1">
      <alignment horizontal="left" vertical="top" wrapText="1"/>
    </xf>
    <xf numFmtId="0" fontId="0" fillId="0" borderId="0" xfId="0" applyAlignment="1">
      <alignment wrapText="1"/>
    </xf>
    <xf numFmtId="0" fontId="19" fillId="3" borderId="1" xfId="0" applyFont="1" applyFill="1" applyBorder="1" applyAlignment="1">
      <alignment vertical="center" wrapText="1"/>
    </xf>
    <xf numFmtId="49" fontId="0" fillId="0" borderId="3" xfId="0" quotePrefix="1" applyNumberFormat="1" applyBorder="1" applyAlignment="1">
      <alignment horizontal="right"/>
    </xf>
    <xf numFmtId="0" fontId="0" fillId="0" borderId="5" xfId="0" quotePrefix="1" applyNumberFormat="1" applyBorder="1" applyAlignment="1">
      <alignment horizontal="right"/>
    </xf>
    <xf numFmtId="49" fontId="0" fillId="0" borderId="4" xfId="0" applyNumberFormat="1" applyBorder="1"/>
    <xf numFmtId="166" fontId="0" fillId="0" borderId="1" xfId="0" applyNumberFormat="1" applyBorder="1"/>
    <xf numFmtId="44" fontId="4" fillId="0" borderId="1" xfId="8" applyFont="1" applyBorder="1" applyAlignment="1">
      <alignment horizontal="center" vertical="center" wrapText="1"/>
    </xf>
    <xf numFmtId="0" fontId="4" fillId="5" borderId="12" xfId="0" applyFont="1" applyFill="1" applyBorder="1" applyAlignment="1">
      <alignment horizontal="justify" vertical="top" wrapText="1"/>
    </xf>
    <xf numFmtId="0" fontId="4" fillId="5" borderId="6" xfId="0" applyFont="1" applyFill="1" applyBorder="1" applyAlignment="1">
      <alignment horizontal="left" vertical="top" wrapText="1" indent="2"/>
    </xf>
    <xf numFmtId="0" fontId="4" fillId="7" borderId="1" xfId="0" applyFont="1" applyFill="1" applyBorder="1" applyAlignment="1">
      <alignment horizontal="justify" vertical="top" wrapText="1"/>
    </xf>
    <xf numFmtId="0" fontId="4" fillId="0" borderId="6" xfId="1" applyNumberFormat="1" applyBorder="1" applyAlignment="1">
      <alignment horizontal="center" vertical="center" wrapText="1"/>
    </xf>
    <xf numFmtId="0" fontId="4" fillId="0" borderId="13" xfId="1" applyNumberFormat="1" applyBorder="1" applyAlignment="1">
      <alignment horizontal="center" vertical="center" wrapText="1"/>
    </xf>
    <xf numFmtId="0" fontId="7" fillId="0" borderId="5" xfId="1" applyNumberFormat="1" applyFont="1" applyFill="1" applyBorder="1" applyAlignment="1">
      <alignment horizontal="right" vertical="top" wrapText="1"/>
    </xf>
    <xf numFmtId="0" fontId="30" fillId="0" borderId="4" xfId="10" applyFont="1" applyBorder="1" applyAlignment="1">
      <alignment wrapText="1"/>
    </xf>
    <xf numFmtId="0" fontId="7" fillId="0" borderId="0" xfId="1" applyNumberFormat="1" applyFont="1" applyFill="1" applyAlignment="1">
      <alignment horizontal="right" vertical="center"/>
    </xf>
    <xf numFmtId="0" fontId="19" fillId="0" borderId="0" xfId="1" applyNumberFormat="1" applyFont="1" applyAlignment="1">
      <alignment horizontal="center" vertical="center" wrapText="1"/>
    </xf>
    <xf numFmtId="0" fontId="27" fillId="0" borderId="0" xfId="1" quotePrefix="1" applyNumberFormat="1" applyFont="1" applyBorder="1" applyAlignment="1">
      <alignment horizontal="center" wrapText="1"/>
    </xf>
    <xf numFmtId="0" fontId="27" fillId="0" borderId="0" xfId="1" applyNumberFormat="1" applyFont="1" applyBorder="1" applyAlignment="1">
      <alignment horizontal="center" wrapText="1"/>
    </xf>
    <xf numFmtId="0" fontId="19" fillId="3" borderId="3" xfId="0" applyFont="1" applyFill="1" applyBorder="1" applyAlignment="1">
      <alignment vertical="center" wrapText="1"/>
    </xf>
    <xf numFmtId="0" fontId="19" fillId="3" borderId="5" xfId="0" applyFont="1" applyFill="1" applyBorder="1" applyAlignment="1">
      <alignment vertical="center" wrapText="1"/>
    </xf>
    <xf numFmtId="0" fontId="19" fillId="3" borderId="4" xfId="0" applyFont="1" applyFill="1" applyBorder="1" applyAlignment="1">
      <alignment vertical="center" wrapText="1"/>
    </xf>
    <xf numFmtId="9" fontId="6" fillId="0" borderId="3" xfId="9" applyFont="1" applyFill="1" applyBorder="1" applyAlignment="1">
      <alignment horizontal="center" vertical="center" wrapText="1"/>
    </xf>
    <xf numFmtId="9" fontId="6" fillId="0" borderId="5" xfId="9" applyFont="1" applyFill="1" applyBorder="1" applyAlignment="1">
      <alignment horizontal="center" vertical="center" wrapText="1"/>
    </xf>
    <xf numFmtId="9" fontId="6" fillId="0" borderId="4" xfId="9"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165" fontId="6" fillId="0" borderId="4"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4" fillId="0" borderId="9" xfId="1" applyNumberFormat="1" applyBorder="1" applyAlignment="1">
      <alignment horizontal="center" vertical="center" wrapText="1"/>
    </xf>
    <xf numFmtId="0" fontId="4" fillId="0" borderId="11" xfId="1" applyNumberFormat="1" applyBorder="1" applyAlignment="1">
      <alignment horizontal="center" vertical="center" wrapText="1"/>
    </xf>
    <xf numFmtId="0" fontId="4" fillId="0" borderId="10" xfId="1" applyNumberFormat="1" applyBorder="1" applyAlignment="1">
      <alignment horizontal="center" vertical="center" wrapText="1"/>
    </xf>
    <xf numFmtId="0" fontId="10" fillId="2" borderId="3" xfId="1" applyNumberFormat="1" applyFont="1" applyFill="1" applyBorder="1" applyAlignment="1">
      <alignment horizontal="center" vertical="center" wrapText="1"/>
    </xf>
    <xf numFmtId="0" fontId="10" fillId="2" borderId="5"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165" fontId="6" fillId="6" borderId="3" xfId="0" applyNumberFormat="1" applyFont="1" applyFill="1" applyBorder="1" applyAlignment="1">
      <alignment horizontal="center" vertical="center" wrapText="1"/>
    </xf>
    <xf numFmtId="165" fontId="6" fillId="6" borderId="5" xfId="0" applyNumberFormat="1" applyFont="1" applyFill="1" applyBorder="1" applyAlignment="1">
      <alignment horizontal="center" vertical="center" wrapText="1"/>
    </xf>
    <xf numFmtId="165" fontId="6" fillId="6" borderId="4" xfId="0" applyNumberFormat="1" applyFont="1" applyFill="1" applyBorder="1" applyAlignment="1">
      <alignment horizontal="center" vertical="center" wrapText="1"/>
    </xf>
    <xf numFmtId="0" fontId="15" fillId="0" borderId="0" xfId="1" applyNumberFormat="1" applyFont="1" applyBorder="1" applyAlignment="1">
      <alignment horizontal="center" wrapText="1"/>
    </xf>
    <xf numFmtId="0" fontId="5" fillId="0" borderId="0" xfId="1" applyNumberFormat="1" applyFont="1" applyBorder="1" applyAlignment="1">
      <alignment horizontal="center" wrapText="1"/>
    </xf>
    <xf numFmtId="0" fontId="6" fillId="0" borderId="0" xfId="1" applyNumberFormat="1" applyFont="1" applyFill="1" applyBorder="1" applyAlignment="1">
      <alignment horizontal="left" vertical="center" wrapText="1"/>
    </xf>
    <xf numFmtId="0" fontId="17" fillId="0" borderId="5" xfId="1" quotePrefix="1" applyNumberFormat="1" applyFont="1" applyFill="1" applyBorder="1" applyAlignment="1">
      <alignment horizontal="left" vertical="center" wrapText="1"/>
    </xf>
    <xf numFmtId="0" fontId="18" fillId="0" borderId="5" xfId="0" applyFont="1" applyBorder="1" applyAlignment="1">
      <alignment horizontal="left" wrapText="1"/>
    </xf>
    <xf numFmtId="0" fontId="7" fillId="0" borderId="3" xfId="1" quotePrefix="1" applyNumberFormat="1" applyFont="1" applyFill="1" applyBorder="1" applyAlignment="1">
      <alignment horizontal="left" vertical="top" wrapText="1"/>
    </xf>
    <xf numFmtId="0" fontId="7" fillId="0" borderId="5" xfId="1" quotePrefix="1" applyNumberFormat="1" applyFont="1" applyFill="1" applyBorder="1" applyAlignment="1">
      <alignment horizontal="left" vertical="top" wrapText="1"/>
    </xf>
    <xf numFmtId="0" fontId="7" fillId="0" borderId="4" xfId="1" quotePrefix="1" applyNumberFormat="1" applyFont="1" applyFill="1" applyBorder="1" applyAlignment="1">
      <alignment horizontal="left" vertical="top" wrapText="1"/>
    </xf>
    <xf numFmtId="0" fontId="16" fillId="0" borderId="0" xfId="1" applyNumberFormat="1" applyFont="1" applyAlignment="1">
      <alignment horizontal="center" vertical="center" wrapText="1"/>
    </xf>
  </cellXfs>
  <cellStyles count="11">
    <cellStyle name="Currency" xfId="8" builtinId="4"/>
    <cellStyle name="Hyperlink" xfId="10" builtinId="8"/>
    <cellStyle name="Normal" xfId="0" builtinId="0"/>
    <cellStyle name="Normal 2" xfId="4" xr:uid="{00000000-0005-0000-0000-000001000000}"/>
    <cellStyle name="Normal 2 5" xfId="2" xr:uid="{00000000-0005-0000-0000-000002000000}"/>
    <cellStyle name="Normal 3" xfId="5" xr:uid="{00000000-0005-0000-0000-000003000000}"/>
    <cellStyle name="Normal 3 2" xfId="7" xr:uid="{00000000-0005-0000-0000-000004000000}"/>
    <cellStyle name="Normal 4" xfId="1" xr:uid="{00000000-0005-0000-0000-000005000000}"/>
    <cellStyle name="Normal 5" xfId="3" xr:uid="{00000000-0005-0000-0000-000006000000}"/>
    <cellStyle name="Normal 5 2" xfId="6" xr:uid="{00000000-0005-0000-0000-000007000000}"/>
    <cellStyle name="Percent" xfId="9"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tabSelected="1" topLeftCell="C1" workbookViewId="0">
      <selection activeCell="I7" sqref="I7"/>
    </sheetView>
  </sheetViews>
  <sheetFormatPr defaultRowHeight="15" x14ac:dyDescent="0.25"/>
  <cols>
    <col min="1" max="1" width="1.140625" style="12" hidden="1" customWidth="1"/>
    <col min="2" max="2" width="2.140625" style="12" hidden="1" customWidth="1"/>
    <col min="3" max="3" width="3.85546875" style="12" customWidth="1"/>
    <col min="4" max="4" width="5.5703125" style="12" customWidth="1"/>
    <col min="5" max="5" width="67.28515625" style="44" customWidth="1"/>
    <col min="6" max="6" width="17.42578125" style="12" customWidth="1"/>
  </cols>
  <sheetData>
    <row r="1" spans="1:6" x14ac:dyDescent="0.25">
      <c r="A1" s="42"/>
      <c r="B1" s="42"/>
      <c r="C1" s="42"/>
      <c r="D1" s="42"/>
      <c r="E1" s="43"/>
      <c r="F1" s="58" t="s">
        <v>938</v>
      </c>
    </row>
    <row r="2" spans="1:6" ht="15.75" x14ac:dyDescent="0.25">
      <c r="A2" s="59"/>
      <c r="B2" s="59"/>
      <c r="C2" s="59"/>
      <c r="D2" s="59"/>
      <c r="E2" s="59"/>
    </row>
    <row r="3" spans="1:6" ht="15.75" x14ac:dyDescent="0.25">
      <c r="A3" s="60" t="s">
        <v>937</v>
      </c>
      <c r="B3" s="60"/>
      <c r="C3" s="60"/>
      <c r="D3" s="60"/>
      <c r="E3" s="60"/>
      <c r="F3" s="60"/>
    </row>
    <row r="4" spans="1:6" ht="15.75" x14ac:dyDescent="0.25">
      <c r="A4" s="61" t="s">
        <v>179</v>
      </c>
      <c r="B4" s="61"/>
      <c r="C4" s="61"/>
      <c r="D4" s="61"/>
      <c r="E4" s="61"/>
      <c r="F4" s="61"/>
    </row>
    <row r="6" spans="1:6" ht="47.25" x14ac:dyDescent="0.25">
      <c r="A6" s="62" t="s">
        <v>180</v>
      </c>
      <c r="B6" s="63"/>
      <c r="C6" s="63"/>
      <c r="D6" s="64"/>
      <c r="E6" s="45" t="s">
        <v>181</v>
      </c>
      <c r="F6" s="45" t="s">
        <v>182</v>
      </c>
    </row>
    <row r="7" spans="1:6" ht="18" customHeight="1" x14ac:dyDescent="0.25">
      <c r="A7" s="46" t="s">
        <v>183</v>
      </c>
      <c r="B7" s="47" t="str">
        <f>CONCATENATE("Cena kopā ",C7," pozīcijai bez PVN, EUR:")</f>
        <v>Cena kopā 1. pozīcijai bez PVN, EUR:</v>
      </c>
      <c r="C7" s="47" t="str">
        <f t="shared" ref="C7:C14" si="0">CONCATENATE(A7,".")</f>
        <v>1.</v>
      </c>
      <c r="D7" s="48" t="s">
        <v>184</v>
      </c>
      <c r="E7" s="57" t="str">
        <f>VLOOKUP(C7,'Tehniskā specifikācija'!$A:$E,2,0)</f>
        <v>Neitrālie elektrodi, 50/50 dalījums</v>
      </c>
      <c r="F7" s="49">
        <f>VLOOKUP(B7,'Tehniskā specifikācija'!$B:$E,2,0)</f>
        <v>0</v>
      </c>
    </row>
    <row r="8" spans="1:6" x14ac:dyDescent="0.25">
      <c r="A8" s="46" t="s">
        <v>185</v>
      </c>
      <c r="B8" s="47" t="str">
        <f t="shared" ref="B8:B14" si="1">CONCATENATE("Cena kopā ",C8," pozīcijai bez PVN, EUR:")</f>
        <v>Cena kopā 2. pozīcijai bez PVN, EUR:</v>
      </c>
      <c r="C8" s="47" t="str">
        <f t="shared" si="0"/>
        <v>2.</v>
      </c>
      <c r="D8" s="48" t="s">
        <v>184</v>
      </c>
      <c r="E8" s="57" t="str">
        <f>VLOOKUP(C8,'Tehniskā specifikācija'!$A:$E,2,0)</f>
        <v>Neitrālie elektrodi, elipses veida dalījums</v>
      </c>
      <c r="F8" s="49">
        <f>VLOOKUP(B8,'Tehniskā specifikācija'!$B:$E,2,0)</f>
        <v>0</v>
      </c>
    </row>
    <row r="9" spans="1:6" x14ac:dyDescent="0.25">
      <c r="A9" s="46" t="s">
        <v>186</v>
      </c>
      <c r="B9" s="47" t="str">
        <f t="shared" si="1"/>
        <v>Cena kopā 3. pozīcijai bez PVN, EUR:</v>
      </c>
      <c r="C9" s="47" t="str">
        <f t="shared" si="0"/>
        <v>3.</v>
      </c>
      <c r="D9" s="48" t="s">
        <v>184</v>
      </c>
      <c r="E9" s="57" t="str">
        <f>VLOOKUP(C9,'Tehniskā specifikācija'!$A:$E,2,0)</f>
        <v>Neitrālie elektrodi, nedalīti ar savienotājvadu</v>
      </c>
      <c r="F9" s="49">
        <f>VLOOKUP(B9,'Tehniskā specifikācija'!$B:$E,2,0)</f>
        <v>0</v>
      </c>
    </row>
    <row r="10" spans="1:6" x14ac:dyDescent="0.25">
      <c r="A10" s="46" t="s">
        <v>187</v>
      </c>
      <c r="B10" s="47" t="str">
        <f t="shared" si="1"/>
        <v>Cena kopā 4. pozīcijai bez PVN, EUR:</v>
      </c>
      <c r="C10" s="47" t="str">
        <f t="shared" si="0"/>
        <v>4.</v>
      </c>
      <c r="D10" s="48" t="s">
        <v>184</v>
      </c>
      <c r="E10" s="57" t="str">
        <f>VLOOKUP(C10,'Tehniskā specifikācija'!$A:$E,2,0)</f>
        <v>Aktīvie monopolārie rokturi un nazīša tipa elektrodi, vienreizlietojami</v>
      </c>
      <c r="F10" s="49">
        <f>VLOOKUP(B10,'Tehniskā specifikācija'!$B:$E,2,0)</f>
        <v>0</v>
      </c>
    </row>
    <row r="11" spans="1:6" x14ac:dyDescent="0.25">
      <c r="A11" s="46" t="s">
        <v>188</v>
      </c>
      <c r="B11" s="47" t="str">
        <f t="shared" si="1"/>
        <v>Cena kopā 5. pozīcijai bez PVN, EUR:</v>
      </c>
      <c r="C11" s="47" t="str">
        <f t="shared" si="0"/>
        <v>5.</v>
      </c>
      <c r="D11" s="48" t="s">
        <v>184</v>
      </c>
      <c r="E11" s="57" t="str">
        <f>VLOOKUP(C11,'Tehniskā specifikācija'!$A:$E,2,0)</f>
        <v>Aktīvie monopolārie rokturi un nazīša tipa elektrodi, daudzreiz lietojams</v>
      </c>
      <c r="F11" s="49">
        <f>VLOOKUP(B11,'Tehniskā specifikācija'!$B:$E,2,0)</f>
        <v>0</v>
      </c>
    </row>
    <row r="12" spans="1:6" x14ac:dyDescent="0.25">
      <c r="A12" s="46" t="s">
        <v>189</v>
      </c>
      <c r="B12" s="47" t="str">
        <f t="shared" si="1"/>
        <v>Cena kopā 6. pozīcijai bez PVN, EUR:</v>
      </c>
      <c r="C12" s="47" t="str">
        <f t="shared" si="0"/>
        <v>6.</v>
      </c>
      <c r="D12" s="48" t="s">
        <v>184</v>
      </c>
      <c r="E12" s="57" t="str">
        <f>VLOOKUP(C12,'Tehniskā specifikācija'!$A:$E,2,0)</f>
        <v>Aktīvais monopolārais elektrods, daudzreiz lietojams</v>
      </c>
      <c r="F12" s="49">
        <f>VLOOKUP(B12,'Tehniskā specifikācija'!$B:$E,2,0)</f>
        <v>0</v>
      </c>
    </row>
    <row r="13" spans="1:6" x14ac:dyDescent="0.25">
      <c r="A13" s="46" t="s">
        <v>190</v>
      </c>
      <c r="B13" s="47" t="str">
        <f t="shared" si="1"/>
        <v>Cena kopā 7. pozīcijai bez PVN, EUR:</v>
      </c>
      <c r="C13" s="47" t="str">
        <f t="shared" si="0"/>
        <v>7.</v>
      </c>
      <c r="D13" s="48" t="s">
        <v>184</v>
      </c>
      <c r="E13" s="57" t="str">
        <f>VLOOKUP(C13,'Tehniskā specifikācija'!$A:$E,2,0)</f>
        <v xml:space="preserve"> Daudzreiz lietojamie monopolārie elektrodi</v>
      </c>
      <c r="F13" s="49">
        <f>VLOOKUP(B13,'Tehniskā specifikācija'!$B:$E,2,0)</f>
        <v>0</v>
      </c>
    </row>
    <row r="14" spans="1:6" x14ac:dyDescent="0.25">
      <c r="A14" s="46" t="s">
        <v>191</v>
      </c>
      <c r="B14" s="47" t="str">
        <f t="shared" si="1"/>
        <v>Cena kopā 8. pozīcijai bez PVN, EUR:</v>
      </c>
      <c r="C14" s="47" t="str">
        <f t="shared" si="0"/>
        <v>8.</v>
      </c>
      <c r="D14" s="48" t="s">
        <v>184</v>
      </c>
      <c r="E14" s="57" t="str">
        <f>VLOOKUP(C14,'Tehniskā specifikācija'!$A:$E,2,0)</f>
        <v>Garie daudzreiz lietojamie monopolārie elektrodi</v>
      </c>
      <c r="F14" s="49">
        <f>VLOOKUP(B14,'Tehniskā specifikācija'!$B:$E,2,0)</f>
        <v>0</v>
      </c>
    </row>
    <row r="15" spans="1:6" x14ac:dyDescent="0.25">
      <c r="A15" s="46" t="s">
        <v>439</v>
      </c>
      <c r="B15" s="47" t="str">
        <f t="shared" ref="B15:B24" si="2">CONCATENATE("Cena kopā ",C15," pozīcijai bez PVN, EUR:")</f>
        <v>Cena kopā 9. pozīcijai bez PVN, EUR:</v>
      </c>
      <c r="C15" s="47" t="str">
        <f t="shared" ref="C15:C24" si="3">CONCATENATE(A15,".")</f>
        <v>9.</v>
      </c>
      <c r="D15" s="48" t="s">
        <v>184</v>
      </c>
      <c r="E15" s="57" t="str">
        <f>VLOOKUP(C15,'Tehniskā specifikācija'!$A:$E,2,0)</f>
        <v>Vienreizlietojamie monopolārie elektrodi</v>
      </c>
      <c r="F15" s="49">
        <f>VLOOKUP(B15,'Tehniskā specifikācija'!$B:$E,2,0)</f>
        <v>0</v>
      </c>
    </row>
    <row r="16" spans="1:6" x14ac:dyDescent="0.25">
      <c r="A16" s="46" t="s">
        <v>440</v>
      </c>
      <c r="B16" s="47" t="str">
        <f t="shared" si="2"/>
        <v>Cena kopā 10. pozīcijai bez PVN, EUR:</v>
      </c>
      <c r="C16" s="47" t="str">
        <f t="shared" si="3"/>
        <v>10.</v>
      </c>
      <c r="D16" s="48" t="s">
        <v>184</v>
      </c>
      <c r="E16" s="57" t="str">
        <f>VLOOKUP(C16,'Tehniskā specifikācija'!$A:$E,2,0)</f>
        <v>Elektrodu pagarinātāji</v>
      </c>
      <c r="F16" s="49">
        <f>VLOOKUP(B16,'Tehniskā specifikācija'!$B:$E,2,0)</f>
        <v>0</v>
      </c>
    </row>
    <row r="17" spans="1:6" x14ac:dyDescent="0.25">
      <c r="A17" s="46" t="s">
        <v>441</v>
      </c>
      <c r="B17" s="47" t="str">
        <f t="shared" si="2"/>
        <v>Cena kopā 11. pozīcijai bez PVN, EUR:</v>
      </c>
      <c r="C17" s="47" t="str">
        <f t="shared" si="3"/>
        <v>11.</v>
      </c>
      <c r="D17" s="48" t="s">
        <v>184</v>
      </c>
      <c r="E17" s="57" t="str">
        <f>VLOOKUP(C17,'Tehniskā specifikācija'!$A:$E,2,0)</f>
        <v>Garais monopolārais elektrods</v>
      </c>
      <c r="F17" s="49">
        <f>VLOOKUP(B17,'Tehniskā specifikācija'!$B:$E,2,0)</f>
        <v>0</v>
      </c>
    </row>
    <row r="18" spans="1:6" x14ac:dyDescent="0.25">
      <c r="A18" s="46" t="s">
        <v>442</v>
      </c>
      <c r="B18" s="47" t="str">
        <f t="shared" si="2"/>
        <v>Cena kopā 12. pozīcijai bez PVN, EUR:</v>
      </c>
      <c r="C18" s="47" t="str">
        <f t="shared" si="3"/>
        <v>12.</v>
      </c>
      <c r="D18" s="48" t="s">
        <v>184</v>
      </c>
      <c r="E18" s="57" t="str">
        <f>VLOOKUP(C18,'Tehniskā specifikācija'!$A:$E,2,0)</f>
        <v>Valleylab koagulatora piederumi, daudzreiz lietojami</v>
      </c>
      <c r="F18" s="49">
        <f>VLOOKUP(B18,'Tehniskā specifikācija'!$B:$E,2,0)</f>
        <v>0</v>
      </c>
    </row>
    <row r="19" spans="1:6" x14ac:dyDescent="0.25">
      <c r="A19" s="46" t="s">
        <v>443</v>
      </c>
      <c r="B19" s="47" t="str">
        <f t="shared" si="2"/>
        <v>Cena kopā 13. pozīcijai bez PVN, EUR:</v>
      </c>
      <c r="C19" s="47" t="str">
        <f t="shared" si="3"/>
        <v>13.</v>
      </c>
      <c r="D19" s="48" t="s">
        <v>184</v>
      </c>
      <c r="E19" s="57" t="str">
        <f>VLOOKUP(C19,'Tehniskā specifikācija'!$A:$E,2,0)</f>
        <v>Konizācijas cilpa</v>
      </c>
      <c r="F19" s="49">
        <f>VLOOKUP(B19,'Tehniskā specifikācija'!$B:$E,2,0)</f>
        <v>0</v>
      </c>
    </row>
    <row r="20" spans="1:6" x14ac:dyDescent="0.25">
      <c r="A20" s="46" t="s">
        <v>444</v>
      </c>
      <c r="B20" s="47" t="str">
        <f t="shared" si="2"/>
        <v>Cena kopā 14. pozīcijai bez PVN, EUR:</v>
      </c>
      <c r="C20" s="47" t="str">
        <f t="shared" si="3"/>
        <v>14.</v>
      </c>
      <c r="D20" s="48" t="s">
        <v>184</v>
      </c>
      <c r="E20" s="57" t="str">
        <f>VLOOKUP(C20,'Tehniskā specifikācija'!$A:$E,2,0)</f>
        <v>Konizācijas cilpa, vienreizlietojama</v>
      </c>
      <c r="F20" s="49">
        <f>VLOOKUP(B20,'Tehniskā specifikācija'!$B:$E,2,0)</f>
        <v>0</v>
      </c>
    </row>
    <row r="21" spans="1:6" x14ac:dyDescent="0.25">
      <c r="A21" s="46" t="s">
        <v>445</v>
      </c>
      <c r="B21" s="47" t="str">
        <f t="shared" si="2"/>
        <v>Cena kopā 15. pozīcijai bez PVN, EUR:</v>
      </c>
      <c r="C21" s="47" t="str">
        <f t="shared" si="3"/>
        <v>15.</v>
      </c>
      <c r="D21" s="48" t="s">
        <v>184</v>
      </c>
      <c r="E21" s="57" t="str">
        <f>VLOOKUP(C21,'Tehniskā specifikācija'!$A:$E,2,0)</f>
        <v>Bipolārā TUR cilpa</v>
      </c>
      <c r="F21" s="49">
        <f>VLOOKUP(B21,'Tehniskā specifikācija'!$B:$E,2,0)</f>
        <v>0</v>
      </c>
    </row>
    <row r="22" spans="1:6" x14ac:dyDescent="0.25">
      <c r="A22" s="46" t="s">
        <v>446</v>
      </c>
      <c r="B22" s="47" t="str">
        <f t="shared" si="2"/>
        <v>Cena kopā 16. pozīcijai bez PVN, EUR:</v>
      </c>
      <c r="C22" s="47" t="str">
        <f t="shared" si="3"/>
        <v>16.</v>
      </c>
      <c r="D22" s="48" t="s">
        <v>184</v>
      </c>
      <c r="E22" s="57" t="str">
        <f>VLOOKUP(C22,'Tehniskā specifikācija'!$A:$E,2,0)</f>
        <v>Rezektoskopijas elektrodi</v>
      </c>
      <c r="F22" s="49">
        <f>VLOOKUP(B22,'Tehniskā specifikācija'!$B:$E,2,0)</f>
        <v>0</v>
      </c>
    </row>
    <row r="23" spans="1:6" x14ac:dyDescent="0.25">
      <c r="A23" s="46" t="s">
        <v>447</v>
      </c>
      <c r="B23" s="47" t="str">
        <f t="shared" si="2"/>
        <v>Cena kopā 17. pozīcijai bez PVN, EUR:</v>
      </c>
      <c r="C23" s="47" t="str">
        <f t="shared" si="3"/>
        <v>17.</v>
      </c>
      <c r="D23" s="48" t="s">
        <v>184</v>
      </c>
      <c r="E23" s="57" t="str">
        <f>VLOOKUP(C23,'Tehniskā specifikācija'!$A:$E,2,0)</f>
        <v>Rezektoskopijas elektrodi, daudzreizlietojami</v>
      </c>
      <c r="F23" s="49">
        <f>VLOOKUP(B23,'Tehniskā specifikācija'!$B:$E,2,0)</f>
        <v>0</v>
      </c>
    </row>
    <row r="24" spans="1:6" x14ac:dyDescent="0.25">
      <c r="A24" s="46" t="s">
        <v>448</v>
      </c>
      <c r="B24" s="47" t="str">
        <f t="shared" si="2"/>
        <v>Cena kopā 18. pozīcijai bez PVN, EUR:</v>
      </c>
      <c r="C24" s="47" t="str">
        <f t="shared" si="3"/>
        <v>18.</v>
      </c>
      <c r="D24" s="48" t="s">
        <v>184</v>
      </c>
      <c r="E24" s="57" t="str">
        <f>VLOOKUP(C24,'Tehniskā specifikācija'!$A:$E,2,0)</f>
        <v>Laparaskopiskie elektrodi</v>
      </c>
      <c r="F24" s="49">
        <f>VLOOKUP(B24,'Tehniskā specifikācija'!$B:$E,2,0)</f>
        <v>0</v>
      </c>
    </row>
    <row r="25" spans="1:6" x14ac:dyDescent="0.25">
      <c r="A25" s="46" t="s">
        <v>449</v>
      </c>
      <c r="B25" s="47" t="str">
        <f>CONCATENATE("Cena kopā ",C25," pozīcijai bez PVN, EUR:")</f>
        <v>Cena kopā 19. pozīcijai bez PVN, EUR:</v>
      </c>
      <c r="C25" s="47" t="str">
        <f>CONCATENATE(A25,".")</f>
        <v>19.</v>
      </c>
      <c r="D25" s="48" t="s">
        <v>184</v>
      </c>
      <c r="E25" s="57" t="str">
        <f>VLOOKUP(C25,'Tehniskā specifikācija'!$A:$E,2,0)</f>
        <v>HF elektrodi</v>
      </c>
      <c r="F25" s="49">
        <f>VLOOKUP(B25,'Tehniskā specifikācija'!$B:$E,2,0)</f>
        <v>0</v>
      </c>
    </row>
    <row r="26" spans="1:6" x14ac:dyDescent="0.25">
      <c r="A26" s="46" t="s">
        <v>450</v>
      </c>
      <c r="B26" s="47" t="str">
        <f>CONCATENATE("Cena kopā ",C26," pozīcijai bez PVN, EUR:")</f>
        <v>Cena kopā 20. pozīcijai bez PVN, EUR:</v>
      </c>
      <c r="C26" s="47" t="str">
        <f>CONCATENATE(A26,".")</f>
        <v>20.</v>
      </c>
      <c r="D26" s="48" t="s">
        <v>184</v>
      </c>
      <c r="E26" s="57" t="str">
        <f>VLOOKUP(C26,'Tehniskā specifikācija'!$A:$E,2,0)</f>
        <v>Taisnas bipolāras pincetes</v>
      </c>
      <c r="F26" s="49">
        <f>VLOOKUP(B26,'Tehniskā specifikācija'!$B:$E,2,0)</f>
        <v>0</v>
      </c>
    </row>
    <row r="27" spans="1:6" x14ac:dyDescent="0.25">
      <c r="A27" s="46" t="s">
        <v>451</v>
      </c>
      <c r="B27" s="47" t="str">
        <f>CONCATENATE("Cena kopā ",C27," pozīcijai bez PVN, EUR:")</f>
        <v>Cena kopā 21. pozīcijai bez PVN, EUR:</v>
      </c>
      <c r="C27" s="47" t="str">
        <f>CONCATENATE(A27,".")</f>
        <v>21.</v>
      </c>
      <c r="D27" s="48" t="s">
        <v>184</v>
      </c>
      <c r="E27" s="57" t="str">
        <f>VLOOKUP(C27,'Tehniskā specifikācija'!$A:$E,2,0)</f>
        <v>Bajonetveida bipolāras pincetes</v>
      </c>
      <c r="F27" s="49">
        <f>VLOOKUP(B27,'Tehniskā specifikācija'!$B:$E,2,0)</f>
        <v>0</v>
      </c>
    </row>
    <row r="28" spans="1:6" x14ac:dyDescent="0.25">
      <c r="A28" s="46" t="s">
        <v>563</v>
      </c>
      <c r="B28" s="47" t="str">
        <f t="shared" ref="B28:B32" si="4">CONCATENATE("Cena kopā ",C28," pozīcijai bez PVN, EUR:")</f>
        <v>Cena kopā 22. pozīcijai bez PVN, EUR:</v>
      </c>
      <c r="C28" s="47" t="str">
        <f t="shared" ref="C28:C32" si="5">CONCATENATE(A28,".")</f>
        <v>22.</v>
      </c>
      <c r="D28" s="48" t="s">
        <v>184</v>
      </c>
      <c r="E28" s="57" t="str">
        <f>VLOOKUP(C28,'Tehniskā specifikācija'!$A:$E,2,0)</f>
        <v>Bipolāras šķēres</v>
      </c>
      <c r="F28" s="49">
        <f>VLOOKUP(B28,'Tehniskā specifikācija'!$B:$E,2,0)</f>
        <v>0</v>
      </c>
    </row>
    <row r="29" spans="1:6" x14ac:dyDescent="0.25">
      <c r="A29" s="46" t="s">
        <v>564</v>
      </c>
      <c r="B29" s="47" t="str">
        <f t="shared" si="4"/>
        <v>Cena kopā 23. pozīcijai bez PVN, EUR:</v>
      </c>
      <c r="C29" s="47" t="str">
        <f t="shared" si="5"/>
        <v>23.</v>
      </c>
      <c r="D29" s="48" t="s">
        <v>184</v>
      </c>
      <c r="E29" s="57" t="str">
        <f>VLOOKUP(C29,'Tehniskā specifikācija'!$A:$E,2,0)</f>
        <v>Endoskopiskie savienotājkabeļi</v>
      </c>
      <c r="F29" s="49">
        <f>VLOOKUP(B29,'Tehniskā specifikācija'!$B:$E,2,0)</f>
        <v>0</v>
      </c>
    </row>
    <row r="30" spans="1:6" x14ac:dyDescent="0.25">
      <c r="A30" s="46" t="s">
        <v>565</v>
      </c>
      <c r="B30" s="47" t="str">
        <f t="shared" si="4"/>
        <v>Cena kopā 24. pozīcijai bez PVN, EUR:</v>
      </c>
      <c r="C30" s="47" t="str">
        <f t="shared" si="5"/>
        <v>24.</v>
      </c>
      <c r="D30" s="48" t="s">
        <v>184</v>
      </c>
      <c r="E30" s="57" t="str">
        <f>VLOOKUP(C30,'Tehniskā specifikācija'!$A:$E,2,0)</f>
        <v>Adapteri</v>
      </c>
      <c r="F30" s="49">
        <f>VLOOKUP(B30,'Tehniskā specifikācija'!$B:$E,2,0)</f>
        <v>0</v>
      </c>
    </row>
    <row r="31" spans="1:6" x14ac:dyDescent="0.25">
      <c r="A31" s="46" t="s">
        <v>566</v>
      </c>
      <c r="B31" s="47" t="str">
        <f t="shared" si="4"/>
        <v>Cena kopā 25. pozīcijai bez PVN, EUR:</v>
      </c>
      <c r="C31" s="47" t="str">
        <f t="shared" si="5"/>
        <v>25.</v>
      </c>
      <c r="D31" s="48" t="s">
        <v>184</v>
      </c>
      <c r="E31" s="57" t="str">
        <f>VLOOKUP(C31,'Tehniskā specifikācija'!$A:$E,2,0)</f>
        <v>Medtronic dūmu atsūcēja piederumi</v>
      </c>
      <c r="F31" s="49">
        <f>VLOOKUP(B31,'Tehniskā specifikācija'!$B:$E,2,0)</f>
        <v>0</v>
      </c>
    </row>
    <row r="32" spans="1:6" x14ac:dyDescent="0.25">
      <c r="A32" s="46" t="s">
        <v>567</v>
      </c>
      <c r="B32" s="47" t="str">
        <f t="shared" si="4"/>
        <v>Cena kopā 26. pozīcijai bez PVN, EUR:</v>
      </c>
      <c r="C32" s="47" t="str">
        <f t="shared" si="5"/>
        <v>26.</v>
      </c>
      <c r="D32" s="48" t="s">
        <v>184</v>
      </c>
      <c r="E32" s="57" t="str">
        <f>VLOOKUP(C32,'Tehniskā specifikācija'!$A:$E,2,0)</f>
        <v>BOWA dūmu atsūcēja piederumi</v>
      </c>
      <c r="F32" s="49">
        <f>VLOOKUP(B32,'Tehniskā specifikācija'!$B:$E,2,0)</f>
        <v>0</v>
      </c>
    </row>
  </sheetData>
  <mergeCells count="4">
    <mergeCell ref="A2:E2"/>
    <mergeCell ref="A3:F3"/>
    <mergeCell ref="A4:F4"/>
    <mergeCell ref="A6:D6"/>
  </mergeCells>
  <hyperlinks>
    <hyperlink ref="E7" location="'1. daļa'!A23" display="'1. daļa'!A23" xr:uid="{00000000-0004-0000-0000-000000000000}"/>
    <hyperlink ref="E8" location="'1. daļa'!A44" display="'1. daļa'!A44" xr:uid="{00000000-0004-0000-0000-000001000000}"/>
    <hyperlink ref="E9" location="'1. daļa'!A65" display="'1. daļa'!A65" xr:uid="{00000000-0004-0000-0000-000002000000}"/>
    <hyperlink ref="E10" location="'1. daļa'!A81" display="'1. daļa'!A81" xr:uid="{00000000-0004-0000-0000-000003000000}"/>
    <hyperlink ref="E11" location="'1. daļa'!A105" display="'1. daļa'!A105" xr:uid="{00000000-0004-0000-0000-000004000000}"/>
    <hyperlink ref="E12" location="'1. daļa'!A128" display="'1. daļa'!A128" xr:uid="{00000000-0004-0000-0000-000005000000}"/>
    <hyperlink ref="E13" location="'1. daļa'!A147" display="'1. daļa'!A147" xr:uid="{00000000-0004-0000-0000-000006000000}"/>
    <hyperlink ref="E14" location="'1. daļa'!A220" display="'1. daļa'!A220" xr:uid="{00000000-0004-0000-0000-000007000000}"/>
    <hyperlink ref="E15" location="'1. daļa'!A267" display="'1. daļa'!A267" xr:uid="{00000000-0004-0000-0000-000008000000}"/>
    <hyperlink ref="E16" location="'1. daļa'!A317" display="'1. daļa'!A317" xr:uid="{00000000-0004-0000-0000-000009000000}"/>
    <hyperlink ref="E17" location="'1. daļa'!A336" display="'1. daļa'!A336" xr:uid="{00000000-0004-0000-0000-00000A000000}"/>
    <hyperlink ref="E18" location="'1. daļa'!A350" display="'1. daļa'!A350" xr:uid="{00000000-0004-0000-0000-00000B000000}"/>
    <hyperlink ref="E19" location="'1. daļa'!A373" display="'1. daļa'!A373" xr:uid="{00000000-0004-0000-0000-00000C000000}"/>
    <hyperlink ref="E20" location="'1. daļa'!A394" display="'1. daļa'!A394" xr:uid="{00000000-0004-0000-0000-00000D000000}"/>
    <hyperlink ref="E21" location="'1. daļa'!A415" display="'1. daļa'!A415" xr:uid="{00000000-0004-0000-0000-00000E000000}"/>
    <hyperlink ref="E22" location="'1. daļa'!A434" display="'1. daļa'!A434" xr:uid="{00000000-0004-0000-0000-00000F000000}"/>
    <hyperlink ref="E23" location="'1. daļa'!A450" display="'1. daļa'!A450" xr:uid="{00000000-0004-0000-0000-000010000000}"/>
    <hyperlink ref="E24" location="'1. daļa'!A469" display="'1. daļa'!A469" xr:uid="{00000000-0004-0000-0000-000011000000}"/>
    <hyperlink ref="E25" location="'1. daļa'!A506" display="'1. daļa'!A506" xr:uid="{00000000-0004-0000-0000-000012000000}"/>
    <hyperlink ref="E26" location="'1. daļa'!A532" display="'1. daļa'!A532" xr:uid="{00000000-0004-0000-0000-000013000000}"/>
    <hyperlink ref="E27" location="'1. daļa'!A562" display="'1. daļa'!A562" xr:uid="{00000000-0004-0000-0000-000014000000}"/>
    <hyperlink ref="E28" location="'1. daļa'!A597" display="'1. daļa'!A597" xr:uid="{00000000-0004-0000-0000-000015000000}"/>
    <hyperlink ref="E29" location="'1. daļa'!A627" display="'1. daļa'!A627" xr:uid="{00000000-0004-0000-0000-000016000000}"/>
    <hyperlink ref="E30" location="'1. daļa'!A661" display="'1. daļa'!A661" xr:uid="{00000000-0004-0000-0000-000017000000}"/>
    <hyperlink ref="E31" location="'1. daļa'!A686" display="'1. daļa'!A686" xr:uid="{00000000-0004-0000-0000-000018000000}"/>
    <hyperlink ref="E32" location="'1. daļa'!A706" display="'1. daļa'!A706" xr:uid="{00000000-0004-0000-0000-000019000000}"/>
  </hyperlinks>
  <pageMargins left="0.7" right="0.7" top="0.75" bottom="0.75" header="0.3" footer="0.3"/>
  <pageSetup paperSize="9" scale="92"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716"/>
  <sheetViews>
    <sheetView workbookViewId="0">
      <selection activeCell="E1" sqref="E1"/>
    </sheetView>
  </sheetViews>
  <sheetFormatPr defaultColWidth="9.140625" defaultRowHeight="15" x14ac:dyDescent="0.25"/>
  <cols>
    <col min="1" max="1" width="7.28515625" style="12" customWidth="1"/>
    <col min="2" max="2" width="55.5703125" style="9" customWidth="1"/>
    <col min="3" max="3" width="16" style="12" customWidth="1"/>
    <col min="4" max="5" width="16.28515625" style="12" customWidth="1"/>
    <col min="6" max="16384" width="9.140625" style="12"/>
  </cols>
  <sheetData>
    <row r="1" spans="1:5" ht="31.5" customHeight="1" x14ac:dyDescent="0.25">
      <c r="A1" s="7"/>
      <c r="B1" s="20"/>
      <c r="C1" s="21"/>
      <c r="E1" s="58" t="s">
        <v>938</v>
      </c>
    </row>
    <row r="2" spans="1:5" ht="18.75" customHeight="1" x14ac:dyDescent="0.25">
      <c r="A2" s="91" t="s">
        <v>31</v>
      </c>
      <c r="B2" s="91"/>
      <c r="C2" s="91"/>
      <c r="D2" s="91"/>
      <c r="E2" s="91"/>
    </row>
    <row r="3" spans="1:5" ht="15.75" customHeight="1" x14ac:dyDescent="0.25">
      <c r="A3" s="84" t="s">
        <v>937</v>
      </c>
      <c r="B3" s="84"/>
      <c r="C3" s="84"/>
      <c r="D3" s="84"/>
      <c r="E3" s="84"/>
    </row>
    <row r="4" spans="1:5" ht="15.75" x14ac:dyDescent="0.25">
      <c r="A4" s="83"/>
      <c r="B4" s="84"/>
      <c r="C4" s="84"/>
      <c r="D4" s="84"/>
    </row>
    <row r="5" spans="1:5" x14ac:dyDescent="0.25">
      <c r="A5" s="85" t="s">
        <v>0</v>
      </c>
      <c r="B5" s="85"/>
      <c r="C5" s="85"/>
      <c r="D5" s="85"/>
    </row>
    <row r="6" spans="1:5" ht="15" customHeight="1" x14ac:dyDescent="0.25">
      <c r="A6" s="1" t="s">
        <v>1</v>
      </c>
      <c r="B6" s="88" t="s">
        <v>33</v>
      </c>
      <c r="C6" s="89"/>
      <c r="D6" s="89"/>
      <c r="E6" s="90"/>
    </row>
    <row r="7" spans="1:5" x14ac:dyDescent="0.25">
      <c r="A7" s="1" t="s">
        <v>2</v>
      </c>
      <c r="B7" s="88" t="s">
        <v>34</v>
      </c>
      <c r="C7" s="89"/>
      <c r="D7" s="89"/>
      <c r="E7" s="90"/>
    </row>
    <row r="8" spans="1:5" ht="15.75" customHeight="1" x14ac:dyDescent="0.25">
      <c r="A8" s="1" t="s">
        <v>3</v>
      </c>
      <c r="B8" s="88" t="s">
        <v>920</v>
      </c>
      <c r="C8" s="89"/>
      <c r="D8" s="89"/>
      <c r="E8" s="90"/>
    </row>
    <row r="9" spans="1:5" ht="15" customHeight="1" x14ac:dyDescent="0.25">
      <c r="A9" s="1" t="s">
        <v>4</v>
      </c>
      <c r="B9" s="88" t="s">
        <v>35</v>
      </c>
      <c r="C9" s="89"/>
      <c r="D9" s="89"/>
      <c r="E9" s="90"/>
    </row>
    <row r="10" spans="1:5" ht="15.75" customHeight="1" x14ac:dyDescent="0.25">
      <c r="A10" s="14" t="s">
        <v>5</v>
      </c>
      <c r="B10" s="88" t="s">
        <v>38</v>
      </c>
      <c r="C10" s="89"/>
      <c r="D10" s="89"/>
      <c r="E10" s="90"/>
    </row>
    <row r="11" spans="1:5" ht="53.25" customHeight="1" x14ac:dyDescent="0.25">
      <c r="A11" s="14" t="s">
        <v>6</v>
      </c>
      <c r="B11" s="88" t="s">
        <v>39</v>
      </c>
      <c r="C11" s="89"/>
      <c r="D11" s="89"/>
      <c r="E11" s="90"/>
    </row>
    <row r="12" spans="1:5" ht="18" customHeight="1" x14ac:dyDescent="0.25">
      <c r="A12" s="1" t="s">
        <v>13</v>
      </c>
      <c r="B12" s="88" t="s">
        <v>74</v>
      </c>
      <c r="C12" s="89"/>
      <c r="D12" s="89"/>
      <c r="E12" s="90"/>
    </row>
    <row r="13" spans="1:5" ht="45.75" customHeight="1" x14ac:dyDescent="0.25">
      <c r="A13" s="1" t="s">
        <v>14</v>
      </c>
      <c r="B13" s="88" t="s">
        <v>75</v>
      </c>
      <c r="C13" s="89"/>
      <c r="D13" s="89"/>
      <c r="E13" s="90"/>
    </row>
    <row r="14" spans="1:5" ht="18.75" customHeight="1" x14ac:dyDescent="0.25">
      <c r="A14" s="1" t="s">
        <v>32</v>
      </c>
      <c r="B14" s="88" t="s">
        <v>76</v>
      </c>
      <c r="C14" s="89"/>
      <c r="D14" s="89"/>
      <c r="E14" s="90"/>
    </row>
    <row r="15" spans="1:5" ht="30.75" customHeight="1" x14ac:dyDescent="0.25">
      <c r="A15" s="1" t="s">
        <v>37</v>
      </c>
      <c r="B15" s="88" t="s">
        <v>139</v>
      </c>
      <c r="C15" s="89"/>
      <c r="D15" s="89"/>
      <c r="E15" s="90"/>
    </row>
    <row r="16" spans="1:5" ht="15" customHeight="1" x14ac:dyDescent="0.25">
      <c r="A16" s="56" t="s">
        <v>881</v>
      </c>
      <c r="B16" s="88" t="s">
        <v>879</v>
      </c>
      <c r="C16" s="89"/>
      <c r="D16" s="89"/>
      <c r="E16" s="90"/>
    </row>
    <row r="17" spans="1:5" ht="30.75" customHeight="1" x14ac:dyDescent="0.25">
      <c r="A17" s="56" t="s">
        <v>882</v>
      </c>
      <c r="B17" s="88" t="s">
        <v>880</v>
      </c>
      <c r="C17" s="89"/>
      <c r="D17" s="89"/>
      <c r="E17" s="90"/>
    </row>
    <row r="18" spans="1:5" ht="30.75" customHeight="1" x14ac:dyDescent="0.25">
      <c r="A18" s="56" t="s">
        <v>883</v>
      </c>
      <c r="B18" s="88" t="s">
        <v>919</v>
      </c>
      <c r="C18" s="89"/>
      <c r="D18" s="89"/>
      <c r="E18" s="90"/>
    </row>
    <row r="19" spans="1:5" ht="12.75" customHeight="1" x14ac:dyDescent="0.25">
      <c r="A19" s="56" t="s">
        <v>884</v>
      </c>
      <c r="B19" s="88" t="s">
        <v>876</v>
      </c>
      <c r="C19" s="89"/>
      <c r="D19" s="89"/>
      <c r="E19" s="90"/>
    </row>
    <row r="20" spans="1:5" ht="41.25" customHeight="1" x14ac:dyDescent="0.25">
      <c r="A20" s="56" t="s">
        <v>885</v>
      </c>
      <c r="B20" s="88" t="s">
        <v>877</v>
      </c>
      <c r="C20" s="89"/>
      <c r="D20" s="89"/>
      <c r="E20" s="90"/>
    </row>
    <row r="21" spans="1:5" ht="15" customHeight="1" x14ac:dyDescent="0.25">
      <c r="A21" s="56" t="s">
        <v>886</v>
      </c>
      <c r="B21" s="88" t="s">
        <v>878</v>
      </c>
      <c r="C21" s="89"/>
      <c r="D21" s="89"/>
      <c r="E21" s="90"/>
    </row>
    <row r="22" spans="1:5" ht="30.75" customHeight="1" x14ac:dyDescent="0.3">
      <c r="A22" s="86"/>
      <c r="B22" s="87"/>
      <c r="C22" s="87"/>
      <c r="D22" s="87"/>
    </row>
    <row r="23" spans="1:5" ht="41.25" x14ac:dyDescent="0.25">
      <c r="A23" s="5" t="s">
        <v>7</v>
      </c>
      <c r="B23" s="31" t="s">
        <v>36</v>
      </c>
      <c r="C23" s="6" t="s">
        <v>70</v>
      </c>
      <c r="D23" s="6" t="s">
        <v>71</v>
      </c>
      <c r="E23" s="6" t="s">
        <v>72</v>
      </c>
    </row>
    <row r="24" spans="1:5" ht="15.75" x14ac:dyDescent="0.25">
      <c r="A24" s="2" t="s">
        <v>8</v>
      </c>
      <c r="B24" s="8" t="s">
        <v>192</v>
      </c>
      <c r="C24" s="77"/>
      <c r="D24" s="78"/>
      <c r="E24" s="79"/>
    </row>
    <row r="25" spans="1:5" x14ac:dyDescent="0.25">
      <c r="A25" s="24"/>
      <c r="B25" s="25" t="str">
        <f>CONCATENATE("Cena kopā ",A24," pozīcijai bez PVN, EUR:")</f>
        <v>Cena kopā 1. pozīcijai bez PVN, EUR:</v>
      </c>
      <c r="C25" s="80">
        <f>SUMPRODUCT(C37:C41,D37:D41)</f>
        <v>0</v>
      </c>
      <c r="D25" s="81"/>
      <c r="E25" s="82"/>
    </row>
    <row r="26" spans="1:5" x14ac:dyDescent="0.25">
      <c r="A26" s="22"/>
      <c r="B26" s="15" t="s">
        <v>41</v>
      </c>
      <c r="C26" s="65">
        <v>0</v>
      </c>
      <c r="D26" s="66"/>
      <c r="E26" s="67"/>
    </row>
    <row r="27" spans="1:5" x14ac:dyDescent="0.25">
      <c r="A27" s="22"/>
      <c r="B27" s="23" t="s">
        <v>42</v>
      </c>
      <c r="C27" s="68">
        <f>C26*C25+C25</f>
        <v>0</v>
      </c>
      <c r="D27" s="69"/>
      <c r="E27" s="70"/>
    </row>
    <row r="28" spans="1:5" x14ac:dyDescent="0.25">
      <c r="A28" s="4"/>
      <c r="B28" s="15" t="s">
        <v>12</v>
      </c>
      <c r="C28" s="71"/>
      <c r="D28" s="72"/>
      <c r="E28" s="73"/>
    </row>
    <row r="29" spans="1:5" x14ac:dyDescent="0.25">
      <c r="A29" s="19" t="s">
        <v>9</v>
      </c>
      <c r="B29" s="32" t="s">
        <v>11</v>
      </c>
      <c r="C29" s="33"/>
      <c r="D29" s="33"/>
      <c r="E29" s="34"/>
    </row>
    <row r="30" spans="1:5" x14ac:dyDescent="0.25">
      <c r="A30" s="3" t="s">
        <v>22</v>
      </c>
      <c r="B30" s="16" t="s">
        <v>193</v>
      </c>
      <c r="C30" s="13"/>
      <c r="D30" s="13"/>
      <c r="E30" s="13"/>
    </row>
    <row r="31" spans="1:5" x14ac:dyDescent="0.25">
      <c r="A31" s="3" t="s">
        <v>43</v>
      </c>
      <c r="B31" s="16" t="s">
        <v>194</v>
      </c>
      <c r="C31" s="13"/>
      <c r="D31" s="13"/>
      <c r="E31" s="13"/>
    </row>
    <row r="32" spans="1:5" x14ac:dyDescent="0.25">
      <c r="A32" s="3" t="s">
        <v>44</v>
      </c>
      <c r="B32" s="16" t="s">
        <v>206</v>
      </c>
      <c r="C32" s="13"/>
      <c r="D32" s="13"/>
      <c r="E32" s="13"/>
    </row>
    <row r="33" spans="1:5" ht="25.5" x14ac:dyDescent="0.25">
      <c r="A33" s="3" t="s">
        <v>45</v>
      </c>
      <c r="B33" s="53" t="s">
        <v>921</v>
      </c>
      <c r="C33" s="13"/>
      <c r="D33" s="13"/>
      <c r="E33" s="13"/>
    </row>
    <row r="34" spans="1:5" x14ac:dyDescent="0.25">
      <c r="A34" s="3" t="s">
        <v>46</v>
      </c>
      <c r="B34" s="26" t="s">
        <v>214</v>
      </c>
      <c r="C34" s="13"/>
      <c r="D34" s="13"/>
      <c r="E34" s="13"/>
    </row>
    <row r="35" spans="1:5" ht="25.5" x14ac:dyDescent="0.25">
      <c r="A35" s="3" t="s">
        <v>140</v>
      </c>
      <c r="B35" s="26" t="s">
        <v>196</v>
      </c>
      <c r="C35" s="13"/>
      <c r="D35" s="13"/>
      <c r="E35" s="13"/>
    </row>
    <row r="36" spans="1:5" ht="29.25" x14ac:dyDescent="0.25">
      <c r="A36" s="19" t="s">
        <v>10</v>
      </c>
      <c r="B36" s="18" t="s">
        <v>30</v>
      </c>
      <c r="C36" s="17" t="s">
        <v>73</v>
      </c>
      <c r="D36" s="17" t="s">
        <v>40</v>
      </c>
      <c r="E36" s="17" t="s">
        <v>69</v>
      </c>
    </row>
    <row r="37" spans="1:5" ht="28.5" customHeight="1" x14ac:dyDescent="0.25">
      <c r="A37" s="3" t="s">
        <v>204</v>
      </c>
      <c r="B37" s="16" t="s">
        <v>197</v>
      </c>
      <c r="C37" s="13">
        <v>7200</v>
      </c>
      <c r="D37" s="50">
        <v>0</v>
      </c>
      <c r="E37" s="13"/>
    </row>
    <row r="38" spans="1:5" ht="28.5" customHeight="1" x14ac:dyDescent="0.25">
      <c r="A38" s="3" t="s">
        <v>205</v>
      </c>
      <c r="B38" s="26" t="s">
        <v>198</v>
      </c>
      <c r="C38" s="13">
        <v>600</v>
      </c>
      <c r="D38" s="50">
        <v>0</v>
      </c>
      <c r="E38" s="13"/>
    </row>
    <row r="39" spans="1:5" ht="28.5" customHeight="1" x14ac:dyDescent="0.25">
      <c r="A39" s="3" t="s">
        <v>21</v>
      </c>
      <c r="B39" s="26" t="s">
        <v>199</v>
      </c>
      <c r="C39" s="28">
        <v>600</v>
      </c>
      <c r="D39" s="50">
        <v>0</v>
      </c>
      <c r="E39" s="28"/>
    </row>
    <row r="40" spans="1:5" ht="28.5" customHeight="1" x14ac:dyDescent="0.25">
      <c r="A40" s="3" t="s">
        <v>202</v>
      </c>
      <c r="B40" s="26" t="s">
        <v>200</v>
      </c>
      <c r="C40" s="28">
        <v>7000</v>
      </c>
      <c r="D40" s="50">
        <v>0</v>
      </c>
      <c r="E40" s="28"/>
    </row>
    <row r="41" spans="1:5" ht="28.5" customHeight="1" thickBot="1" x14ac:dyDescent="0.3">
      <c r="A41" s="3" t="s">
        <v>203</v>
      </c>
      <c r="B41" s="26" t="s">
        <v>201</v>
      </c>
      <c r="C41" s="28">
        <v>76</v>
      </c>
      <c r="D41" s="50">
        <v>0</v>
      </c>
      <c r="E41" s="28"/>
    </row>
    <row r="42" spans="1:5" x14ac:dyDescent="0.25">
      <c r="A42" s="29"/>
      <c r="B42" s="30" t="s">
        <v>60</v>
      </c>
      <c r="C42" s="74">
        <v>23442</v>
      </c>
      <c r="D42" s="75"/>
      <c r="E42" s="76"/>
    </row>
    <row r="43" spans="1:5" x14ac:dyDescent="0.25">
      <c r="A43" s="10"/>
      <c r="B43" s="11"/>
    </row>
    <row r="44" spans="1:5" ht="41.25" x14ac:dyDescent="0.25">
      <c r="A44" s="5" t="s">
        <v>7</v>
      </c>
      <c r="B44" s="31" t="s">
        <v>36</v>
      </c>
      <c r="C44" s="6" t="s">
        <v>70</v>
      </c>
      <c r="D44" s="6" t="s">
        <v>71</v>
      </c>
      <c r="E44" s="6" t="s">
        <v>72</v>
      </c>
    </row>
    <row r="45" spans="1:5" ht="15.75" x14ac:dyDescent="0.25">
      <c r="A45" s="2" t="s">
        <v>15</v>
      </c>
      <c r="B45" s="8" t="s">
        <v>207</v>
      </c>
      <c r="C45" s="77"/>
      <c r="D45" s="78"/>
      <c r="E45" s="79"/>
    </row>
    <row r="46" spans="1:5" x14ac:dyDescent="0.25">
      <c r="A46" s="24"/>
      <c r="B46" s="25" t="str">
        <f>CONCATENATE("Cena kopā ",A45," pozīcijai bez PVN, EUR:")</f>
        <v>Cena kopā 2. pozīcijai bez PVN, EUR:</v>
      </c>
      <c r="C46" s="80">
        <f>SUMPRODUCT(C58:C62,D58:D62)</f>
        <v>0</v>
      </c>
      <c r="D46" s="81"/>
      <c r="E46" s="82"/>
    </row>
    <row r="47" spans="1:5" x14ac:dyDescent="0.25">
      <c r="A47" s="22"/>
      <c r="B47" s="15" t="s">
        <v>41</v>
      </c>
      <c r="C47" s="65">
        <v>0</v>
      </c>
      <c r="D47" s="66"/>
      <c r="E47" s="67"/>
    </row>
    <row r="48" spans="1:5" x14ac:dyDescent="0.25">
      <c r="A48" s="22"/>
      <c r="B48" s="23" t="s">
        <v>42</v>
      </c>
      <c r="C48" s="68">
        <f>C47*C46+C46</f>
        <v>0</v>
      </c>
      <c r="D48" s="69"/>
      <c r="E48" s="70"/>
    </row>
    <row r="49" spans="1:5" x14ac:dyDescent="0.25">
      <c r="A49" s="4"/>
      <c r="B49" s="15" t="s">
        <v>12</v>
      </c>
      <c r="C49" s="71"/>
      <c r="D49" s="72"/>
      <c r="E49" s="73"/>
    </row>
    <row r="50" spans="1:5" x14ac:dyDescent="0.25">
      <c r="A50" s="19" t="s">
        <v>16</v>
      </c>
      <c r="B50" s="32" t="s">
        <v>11</v>
      </c>
      <c r="C50" s="33"/>
      <c r="D50" s="33"/>
      <c r="E50" s="34"/>
    </row>
    <row r="51" spans="1:5" x14ac:dyDescent="0.25">
      <c r="A51" s="3" t="s">
        <v>23</v>
      </c>
      <c r="B51" s="16" t="s">
        <v>208</v>
      </c>
      <c r="C51" s="13"/>
      <c r="D51" s="13"/>
      <c r="E51" s="13"/>
    </row>
    <row r="52" spans="1:5" x14ac:dyDescent="0.25">
      <c r="A52" s="3" t="s">
        <v>47</v>
      </c>
      <c r="B52" s="16" t="s">
        <v>194</v>
      </c>
      <c r="C52" s="13"/>
      <c r="D52" s="13"/>
      <c r="E52" s="13"/>
    </row>
    <row r="53" spans="1:5" x14ac:dyDescent="0.25">
      <c r="A53" s="3" t="s">
        <v>48</v>
      </c>
      <c r="B53" s="16" t="s">
        <v>206</v>
      </c>
      <c r="C53" s="13"/>
      <c r="D53" s="13"/>
      <c r="E53" s="13"/>
    </row>
    <row r="54" spans="1:5" ht="25.5" x14ac:dyDescent="0.25">
      <c r="A54" s="3" t="s">
        <v>49</v>
      </c>
      <c r="B54" s="53" t="s">
        <v>921</v>
      </c>
      <c r="C54" s="13"/>
      <c r="D54" s="13"/>
      <c r="E54" s="13"/>
    </row>
    <row r="55" spans="1:5" x14ac:dyDescent="0.25">
      <c r="A55" s="3" t="s">
        <v>50</v>
      </c>
      <c r="B55" s="26" t="s">
        <v>214</v>
      </c>
      <c r="C55" s="13"/>
      <c r="D55" s="13"/>
      <c r="E55" s="13"/>
    </row>
    <row r="56" spans="1:5" ht="25.5" x14ac:dyDescent="0.25">
      <c r="A56" s="3" t="s">
        <v>51</v>
      </c>
      <c r="B56" s="26" t="s">
        <v>196</v>
      </c>
      <c r="C56" s="13"/>
      <c r="D56" s="13"/>
      <c r="E56" s="13"/>
    </row>
    <row r="57" spans="1:5" ht="29.25" x14ac:dyDescent="0.25">
      <c r="A57" s="19" t="s">
        <v>17</v>
      </c>
      <c r="B57" s="18" t="s">
        <v>30</v>
      </c>
      <c r="C57" s="17" t="s">
        <v>73</v>
      </c>
      <c r="D57" s="17" t="s">
        <v>40</v>
      </c>
      <c r="E57" s="17" t="s">
        <v>69</v>
      </c>
    </row>
    <row r="58" spans="1:5" ht="27.75" customHeight="1" x14ac:dyDescent="0.25">
      <c r="A58" s="3" t="s">
        <v>18</v>
      </c>
      <c r="B58" s="16" t="s">
        <v>209</v>
      </c>
      <c r="C58" s="13">
        <v>1200</v>
      </c>
      <c r="D58" s="35">
        <v>0</v>
      </c>
      <c r="E58" s="13"/>
    </row>
    <row r="59" spans="1:5" ht="25.5" x14ac:dyDescent="0.25">
      <c r="A59" s="3" t="s">
        <v>19</v>
      </c>
      <c r="B59" s="16" t="s">
        <v>210</v>
      </c>
      <c r="C59" s="13">
        <v>200</v>
      </c>
      <c r="D59" s="35">
        <v>0</v>
      </c>
      <c r="E59" s="13"/>
    </row>
    <row r="60" spans="1:5" ht="25.5" x14ac:dyDescent="0.25">
      <c r="A60" s="3" t="s">
        <v>20</v>
      </c>
      <c r="B60" s="27" t="s">
        <v>211</v>
      </c>
      <c r="C60" s="28">
        <v>200</v>
      </c>
      <c r="D60" s="35">
        <v>0</v>
      </c>
      <c r="E60" s="28"/>
    </row>
    <row r="61" spans="1:5" x14ac:dyDescent="0.25">
      <c r="A61" s="3" t="s">
        <v>215</v>
      </c>
      <c r="B61" s="27" t="s">
        <v>212</v>
      </c>
      <c r="C61" s="28">
        <v>1200</v>
      </c>
      <c r="D61" s="35">
        <v>0</v>
      </c>
      <c r="E61" s="28"/>
    </row>
    <row r="62" spans="1:5" ht="26.25" thickBot="1" x14ac:dyDescent="0.3">
      <c r="A62" s="3" t="s">
        <v>216</v>
      </c>
      <c r="B62" s="51" t="s">
        <v>213</v>
      </c>
      <c r="C62" s="28">
        <v>14</v>
      </c>
      <c r="D62" s="36">
        <v>0</v>
      </c>
      <c r="E62" s="28"/>
    </row>
    <row r="63" spans="1:5" x14ac:dyDescent="0.25">
      <c r="A63" s="29"/>
      <c r="B63" s="30" t="s">
        <v>60</v>
      </c>
      <c r="C63" s="74">
        <v>23442</v>
      </c>
      <c r="D63" s="75"/>
      <c r="E63" s="76"/>
    </row>
    <row r="64" spans="1:5" x14ac:dyDescent="0.25">
      <c r="A64" s="10"/>
      <c r="B64" s="11"/>
    </row>
    <row r="65" spans="1:5" ht="41.25" x14ac:dyDescent="0.25">
      <c r="A65" s="5" t="s">
        <v>7</v>
      </c>
      <c r="B65" s="31" t="s">
        <v>36</v>
      </c>
      <c r="C65" s="6" t="s">
        <v>70</v>
      </c>
      <c r="D65" s="6" t="s">
        <v>71</v>
      </c>
      <c r="E65" s="6" t="s">
        <v>72</v>
      </c>
    </row>
    <row r="66" spans="1:5" ht="15.75" x14ac:dyDescent="0.25">
      <c r="A66" s="2" t="s">
        <v>52</v>
      </c>
      <c r="B66" s="8" t="s">
        <v>221</v>
      </c>
      <c r="C66" s="77"/>
      <c r="D66" s="78"/>
      <c r="E66" s="79"/>
    </row>
    <row r="67" spans="1:5" x14ac:dyDescent="0.25">
      <c r="A67" s="24"/>
      <c r="B67" s="25" t="str">
        <f>CONCATENATE("Cena kopā ",A66," pozīcijai bez PVN, EUR:")</f>
        <v>Cena kopā 3. pozīcijai bez PVN, EUR:</v>
      </c>
      <c r="C67" s="80">
        <f>SUMPRODUCT(C78:C78,D78:D78)</f>
        <v>0</v>
      </c>
      <c r="D67" s="81"/>
      <c r="E67" s="82"/>
    </row>
    <row r="68" spans="1:5" x14ac:dyDescent="0.25">
      <c r="A68" s="22"/>
      <c r="B68" s="15" t="s">
        <v>41</v>
      </c>
      <c r="C68" s="65">
        <v>0</v>
      </c>
      <c r="D68" s="66"/>
      <c r="E68" s="67"/>
    </row>
    <row r="69" spans="1:5" x14ac:dyDescent="0.25">
      <c r="A69" s="22"/>
      <c r="B69" s="23" t="s">
        <v>42</v>
      </c>
      <c r="C69" s="68">
        <f>C68*C67+C67</f>
        <v>0</v>
      </c>
      <c r="D69" s="69"/>
      <c r="E69" s="70"/>
    </row>
    <row r="70" spans="1:5" x14ac:dyDescent="0.25">
      <c r="A70" s="4"/>
      <c r="B70" s="15" t="s">
        <v>12</v>
      </c>
      <c r="C70" s="71"/>
      <c r="D70" s="72"/>
      <c r="E70" s="73"/>
    </row>
    <row r="71" spans="1:5" x14ac:dyDescent="0.25">
      <c r="A71" s="19" t="s">
        <v>53</v>
      </c>
      <c r="B71" s="32" t="s">
        <v>11</v>
      </c>
      <c r="C71" s="33"/>
      <c r="D71" s="33"/>
      <c r="E71" s="34"/>
    </row>
    <row r="72" spans="1:5" x14ac:dyDescent="0.25">
      <c r="A72" s="3" t="s">
        <v>54</v>
      </c>
      <c r="B72" s="16" t="s">
        <v>217</v>
      </c>
      <c r="C72" s="13"/>
      <c r="D72" s="13"/>
      <c r="E72" s="13"/>
    </row>
    <row r="73" spans="1:5" x14ac:dyDescent="0.25">
      <c r="A73" s="3" t="s">
        <v>55</v>
      </c>
      <c r="B73" s="16" t="s">
        <v>218</v>
      </c>
      <c r="C73" s="13"/>
      <c r="D73" s="13"/>
      <c r="E73" s="13"/>
    </row>
    <row r="74" spans="1:5" x14ac:dyDescent="0.25">
      <c r="A74" s="3" t="s">
        <v>56</v>
      </c>
      <c r="B74" s="26" t="s">
        <v>219</v>
      </c>
      <c r="C74" s="13"/>
      <c r="D74" s="13"/>
      <c r="E74" s="13"/>
    </row>
    <row r="75" spans="1:5" x14ac:dyDescent="0.25">
      <c r="A75" s="3" t="s">
        <v>57</v>
      </c>
      <c r="B75" s="26" t="s">
        <v>194</v>
      </c>
      <c r="C75" s="13"/>
      <c r="D75" s="13"/>
      <c r="E75" s="13"/>
    </row>
    <row r="76" spans="1:5" x14ac:dyDescent="0.25">
      <c r="A76" s="3" t="s">
        <v>82</v>
      </c>
      <c r="B76" s="26" t="s">
        <v>195</v>
      </c>
      <c r="C76" s="13"/>
      <c r="D76" s="13"/>
      <c r="E76" s="13"/>
    </row>
    <row r="77" spans="1:5" ht="29.25" x14ac:dyDescent="0.25">
      <c r="A77" s="19" t="s">
        <v>58</v>
      </c>
      <c r="B77" s="18" t="s">
        <v>83</v>
      </c>
      <c r="C77" s="17" t="s">
        <v>73</v>
      </c>
      <c r="D77" s="17" t="s">
        <v>40</v>
      </c>
      <c r="E77" s="17" t="s">
        <v>69</v>
      </c>
    </row>
    <row r="78" spans="1:5" ht="14.25" customHeight="1" thickBot="1" x14ac:dyDescent="0.3">
      <c r="A78" s="3" t="s">
        <v>59</v>
      </c>
      <c r="B78" s="16" t="s">
        <v>220</v>
      </c>
      <c r="C78" s="13">
        <v>20</v>
      </c>
      <c r="D78" s="35">
        <v>0</v>
      </c>
      <c r="E78" s="13"/>
    </row>
    <row r="79" spans="1:5" x14ac:dyDescent="0.25">
      <c r="A79" s="29"/>
      <c r="B79" s="30" t="s">
        <v>60</v>
      </c>
      <c r="C79" s="74">
        <v>23442</v>
      </c>
      <c r="D79" s="75"/>
      <c r="E79" s="76"/>
    </row>
    <row r="81" spans="1:5" ht="41.25" x14ac:dyDescent="0.25">
      <c r="A81" s="5" t="s">
        <v>7</v>
      </c>
      <c r="B81" s="31" t="s">
        <v>36</v>
      </c>
      <c r="C81" s="6" t="s">
        <v>70</v>
      </c>
      <c r="D81" s="6" t="s">
        <v>71</v>
      </c>
      <c r="E81" s="6" t="s">
        <v>72</v>
      </c>
    </row>
    <row r="82" spans="1:5" ht="31.5" x14ac:dyDescent="0.25">
      <c r="A82" s="2" t="s">
        <v>61</v>
      </c>
      <c r="B82" s="8" t="s">
        <v>222</v>
      </c>
      <c r="C82" s="77"/>
      <c r="D82" s="78"/>
      <c r="E82" s="79"/>
    </row>
    <row r="83" spans="1:5" x14ac:dyDescent="0.25">
      <c r="A83" s="24"/>
      <c r="B83" s="25" t="str">
        <f>CONCATENATE("Cena kopā ",A82," pozīcijai bez PVN, EUR:")</f>
        <v>Cena kopā 4. pozīcijai bez PVN, EUR:</v>
      </c>
      <c r="C83" s="80">
        <f>SUMPRODUCT(C96:C96,D96:D96)</f>
        <v>0</v>
      </c>
      <c r="D83" s="81"/>
      <c r="E83" s="82"/>
    </row>
    <row r="84" spans="1:5" x14ac:dyDescent="0.25">
      <c r="A84" s="22"/>
      <c r="B84" s="15" t="s">
        <v>41</v>
      </c>
      <c r="C84" s="65">
        <v>0</v>
      </c>
      <c r="D84" s="66"/>
      <c r="E84" s="67"/>
    </row>
    <row r="85" spans="1:5" x14ac:dyDescent="0.25">
      <c r="A85" s="22"/>
      <c r="B85" s="23" t="s">
        <v>42</v>
      </c>
      <c r="C85" s="68">
        <f>C84*C83+C83</f>
        <v>0</v>
      </c>
      <c r="D85" s="69"/>
      <c r="E85" s="70"/>
    </row>
    <row r="86" spans="1:5" x14ac:dyDescent="0.25">
      <c r="A86" s="4"/>
      <c r="B86" s="15" t="s">
        <v>12</v>
      </c>
      <c r="C86" s="71"/>
      <c r="D86" s="72"/>
      <c r="E86" s="73"/>
    </row>
    <row r="87" spans="1:5" x14ac:dyDescent="0.25">
      <c r="A87" s="19" t="s">
        <v>62</v>
      </c>
      <c r="B87" s="32" t="s">
        <v>11</v>
      </c>
      <c r="C87" s="33"/>
      <c r="D87" s="33"/>
      <c r="E87" s="34"/>
    </row>
    <row r="88" spans="1:5" x14ac:dyDescent="0.25">
      <c r="A88" s="3" t="s">
        <v>63</v>
      </c>
      <c r="B88" s="16" t="s">
        <v>206</v>
      </c>
      <c r="C88" s="13"/>
      <c r="D88" s="13"/>
      <c r="E88" s="13"/>
    </row>
    <row r="89" spans="1:5" x14ac:dyDescent="0.25">
      <c r="A89" s="3" t="s">
        <v>64</v>
      </c>
      <c r="B89" s="37" t="s">
        <v>226</v>
      </c>
      <c r="C89" s="13"/>
      <c r="D89" s="13"/>
      <c r="E89" s="13"/>
    </row>
    <row r="90" spans="1:5" x14ac:dyDescent="0.25">
      <c r="A90" s="3" t="s">
        <v>65</v>
      </c>
      <c r="B90" s="52" t="s">
        <v>227</v>
      </c>
      <c r="C90" s="13"/>
      <c r="D90" s="13"/>
      <c r="E90" s="13"/>
    </row>
    <row r="91" spans="1:5" x14ac:dyDescent="0.25">
      <c r="A91" s="3" t="s">
        <v>66</v>
      </c>
      <c r="B91" s="39" t="s">
        <v>218</v>
      </c>
      <c r="C91" s="13"/>
      <c r="D91" s="13"/>
      <c r="E91" s="13"/>
    </row>
    <row r="92" spans="1:5" x14ac:dyDescent="0.25">
      <c r="A92" s="3" t="s">
        <v>85</v>
      </c>
      <c r="B92" s="52" t="s">
        <v>219</v>
      </c>
      <c r="C92" s="13"/>
      <c r="D92" s="13"/>
      <c r="E92" s="13"/>
    </row>
    <row r="93" spans="1:5" x14ac:dyDescent="0.25">
      <c r="A93" s="3" t="s">
        <v>86</v>
      </c>
      <c r="B93" s="52" t="s">
        <v>228</v>
      </c>
      <c r="C93" s="13"/>
      <c r="D93" s="13"/>
      <c r="E93" s="13"/>
    </row>
    <row r="94" spans="1:5" x14ac:dyDescent="0.25">
      <c r="A94" s="3" t="s">
        <v>87</v>
      </c>
      <c r="B94" s="52" t="s">
        <v>223</v>
      </c>
      <c r="C94" s="13"/>
      <c r="D94" s="13"/>
      <c r="E94" s="13"/>
    </row>
    <row r="95" spans="1:5" ht="29.25" x14ac:dyDescent="0.25">
      <c r="A95" s="19" t="s">
        <v>67</v>
      </c>
      <c r="B95" s="18" t="s">
        <v>83</v>
      </c>
      <c r="C95" s="17" t="s">
        <v>73</v>
      </c>
      <c r="D95" s="17" t="s">
        <v>40</v>
      </c>
      <c r="E95" s="17" t="s">
        <v>69</v>
      </c>
    </row>
    <row r="96" spans="1:5" ht="14.25" customHeight="1" thickBot="1" x14ac:dyDescent="0.3">
      <c r="A96" s="3" t="s">
        <v>68</v>
      </c>
      <c r="B96" s="16" t="s">
        <v>224</v>
      </c>
      <c r="C96" s="13">
        <v>10000</v>
      </c>
      <c r="D96" s="35">
        <v>0</v>
      </c>
      <c r="E96" s="13"/>
    </row>
    <row r="97" spans="1:5" x14ac:dyDescent="0.25">
      <c r="A97" s="29"/>
      <c r="B97" s="30" t="s">
        <v>60</v>
      </c>
      <c r="C97" s="74">
        <v>23442</v>
      </c>
      <c r="D97" s="75"/>
      <c r="E97" s="76"/>
    </row>
    <row r="99" spans="1:5" ht="41.25" x14ac:dyDescent="0.25">
      <c r="A99" s="5" t="s">
        <v>7</v>
      </c>
      <c r="B99" s="31" t="s">
        <v>36</v>
      </c>
      <c r="C99" s="6" t="s">
        <v>70</v>
      </c>
      <c r="D99" s="6" t="s">
        <v>71</v>
      </c>
      <c r="E99" s="6" t="s">
        <v>72</v>
      </c>
    </row>
    <row r="100" spans="1:5" ht="31.5" x14ac:dyDescent="0.25">
      <c r="A100" s="2" t="s">
        <v>77</v>
      </c>
      <c r="B100" s="8" t="s">
        <v>229</v>
      </c>
      <c r="C100" s="77"/>
      <c r="D100" s="78"/>
      <c r="E100" s="79"/>
    </row>
    <row r="101" spans="1:5" x14ac:dyDescent="0.25">
      <c r="A101" s="24"/>
      <c r="B101" s="25" t="str">
        <f>CONCATENATE("Cena kopā ",A100," pozīcijai bez PVN, EUR:")</f>
        <v>Cena kopā 5. pozīcijai bez PVN, EUR:</v>
      </c>
      <c r="C101" s="80">
        <f>SUMPRODUCT(C116:C119,D116:D119)</f>
        <v>0</v>
      </c>
      <c r="D101" s="81"/>
      <c r="E101" s="82"/>
    </row>
    <row r="102" spans="1:5" x14ac:dyDescent="0.25">
      <c r="A102" s="22"/>
      <c r="B102" s="15" t="s">
        <v>41</v>
      </c>
      <c r="C102" s="65">
        <v>0</v>
      </c>
      <c r="D102" s="66"/>
      <c r="E102" s="67"/>
    </row>
    <row r="103" spans="1:5" x14ac:dyDescent="0.25">
      <c r="A103" s="22"/>
      <c r="B103" s="23" t="s">
        <v>42</v>
      </c>
      <c r="C103" s="68">
        <f>C102*C101+C101</f>
        <v>0</v>
      </c>
      <c r="D103" s="69"/>
      <c r="E103" s="70"/>
    </row>
    <row r="104" spans="1:5" x14ac:dyDescent="0.25">
      <c r="A104" s="4"/>
      <c r="B104" s="15" t="s">
        <v>12</v>
      </c>
      <c r="C104" s="71"/>
      <c r="D104" s="72"/>
      <c r="E104" s="73"/>
    </row>
    <row r="105" spans="1:5" x14ac:dyDescent="0.25">
      <c r="A105" s="19" t="s">
        <v>24</v>
      </c>
      <c r="B105" s="32" t="s">
        <v>11</v>
      </c>
      <c r="C105" s="33"/>
      <c r="D105" s="33"/>
      <c r="E105" s="34"/>
    </row>
    <row r="106" spans="1:5" x14ac:dyDescent="0.25">
      <c r="A106" s="3" t="s">
        <v>78</v>
      </c>
      <c r="B106" s="16" t="s">
        <v>230</v>
      </c>
      <c r="C106" s="13"/>
      <c r="D106" s="13"/>
      <c r="E106" s="13"/>
    </row>
    <row r="107" spans="1:5" x14ac:dyDescent="0.25">
      <c r="A107" s="3" t="s">
        <v>79</v>
      </c>
      <c r="B107" s="16" t="s">
        <v>231</v>
      </c>
      <c r="C107" s="13"/>
      <c r="D107" s="13"/>
      <c r="E107" s="13"/>
    </row>
    <row r="108" spans="1:5" x14ac:dyDescent="0.25">
      <c r="A108" s="3" t="s">
        <v>80</v>
      </c>
      <c r="B108" s="26" t="s">
        <v>84</v>
      </c>
      <c r="C108" s="13"/>
      <c r="D108" s="13"/>
      <c r="E108" s="13"/>
    </row>
    <row r="109" spans="1:5" x14ac:dyDescent="0.25">
      <c r="A109" s="3" t="s">
        <v>81</v>
      </c>
      <c r="B109" s="16" t="s">
        <v>88</v>
      </c>
      <c r="C109" s="13"/>
      <c r="D109" s="13"/>
      <c r="E109" s="13"/>
    </row>
    <row r="110" spans="1:5" x14ac:dyDescent="0.25">
      <c r="A110" s="3" t="s">
        <v>94</v>
      </c>
      <c r="B110" s="26" t="s">
        <v>89</v>
      </c>
      <c r="C110" s="13"/>
      <c r="D110" s="13"/>
      <c r="E110" s="13"/>
    </row>
    <row r="111" spans="1:5" x14ac:dyDescent="0.25">
      <c r="A111" s="3" t="s">
        <v>95</v>
      </c>
      <c r="B111" s="26" t="s">
        <v>90</v>
      </c>
      <c r="C111" s="13"/>
      <c r="D111" s="13"/>
      <c r="E111" s="13"/>
    </row>
    <row r="112" spans="1:5" ht="25.5" x14ac:dyDescent="0.25">
      <c r="A112" s="3" t="s">
        <v>96</v>
      </c>
      <c r="B112" s="26" t="s">
        <v>91</v>
      </c>
      <c r="C112" s="13"/>
      <c r="D112" s="13"/>
      <c r="E112" s="13"/>
    </row>
    <row r="113" spans="1:5" x14ac:dyDescent="0.25">
      <c r="A113" s="3" t="s">
        <v>97</v>
      </c>
      <c r="B113" s="26" t="s">
        <v>92</v>
      </c>
      <c r="C113" s="13"/>
      <c r="D113" s="13"/>
      <c r="E113" s="13"/>
    </row>
    <row r="114" spans="1:5" ht="25.5" x14ac:dyDescent="0.25">
      <c r="A114" s="3" t="s">
        <v>98</v>
      </c>
      <c r="B114" s="26" t="s">
        <v>93</v>
      </c>
      <c r="C114" s="13"/>
      <c r="D114" s="13"/>
      <c r="E114" s="13"/>
    </row>
    <row r="115" spans="1:5" ht="29.25" x14ac:dyDescent="0.25">
      <c r="A115" s="19" t="s">
        <v>25</v>
      </c>
      <c r="B115" s="18" t="s">
        <v>83</v>
      </c>
      <c r="C115" s="17" t="s">
        <v>73</v>
      </c>
      <c r="D115" s="17" t="s">
        <v>40</v>
      </c>
      <c r="E115" s="17" t="s">
        <v>69</v>
      </c>
    </row>
    <row r="116" spans="1:5" ht="14.25" customHeight="1" x14ac:dyDescent="0.25">
      <c r="A116" s="3" t="s">
        <v>99</v>
      </c>
      <c r="B116" s="16" t="s">
        <v>90</v>
      </c>
      <c r="C116" s="13">
        <v>5</v>
      </c>
      <c r="D116" s="35">
        <v>0</v>
      </c>
      <c r="E116" s="13"/>
    </row>
    <row r="117" spans="1:5" ht="25.5" x14ac:dyDescent="0.25">
      <c r="A117" s="3" t="s">
        <v>100</v>
      </c>
      <c r="B117" s="16" t="s">
        <v>91</v>
      </c>
      <c r="C117" s="13">
        <v>2</v>
      </c>
      <c r="D117" s="35">
        <v>0</v>
      </c>
      <c r="E117" s="13"/>
    </row>
    <row r="118" spans="1:5" x14ac:dyDescent="0.25">
      <c r="A118" s="3" t="s">
        <v>101</v>
      </c>
      <c r="B118" s="27" t="s">
        <v>92</v>
      </c>
      <c r="C118" s="28">
        <v>2</v>
      </c>
      <c r="D118" s="35">
        <v>0</v>
      </c>
      <c r="E118" s="28"/>
    </row>
    <row r="119" spans="1:5" ht="26.25" thickBot="1" x14ac:dyDescent="0.3">
      <c r="A119" s="3" t="s">
        <v>102</v>
      </c>
      <c r="B119" s="27" t="s">
        <v>93</v>
      </c>
      <c r="C119" s="28">
        <v>1</v>
      </c>
      <c r="D119" s="35">
        <v>0</v>
      </c>
      <c r="E119" s="28"/>
    </row>
    <row r="120" spans="1:5" x14ac:dyDescent="0.25">
      <c r="A120" s="29"/>
      <c r="B120" s="30" t="s">
        <v>60</v>
      </c>
      <c r="C120" s="74">
        <v>23121</v>
      </c>
      <c r="D120" s="75"/>
      <c r="E120" s="76"/>
    </row>
    <row r="122" spans="1:5" ht="41.25" x14ac:dyDescent="0.25">
      <c r="A122" s="5" t="s">
        <v>7</v>
      </c>
      <c r="B122" s="31" t="s">
        <v>36</v>
      </c>
      <c r="C122" s="6" t="s">
        <v>70</v>
      </c>
      <c r="D122" s="6" t="s">
        <v>71</v>
      </c>
      <c r="E122" s="6" t="s">
        <v>72</v>
      </c>
    </row>
    <row r="123" spans="1:5" ht="15.75" x14ac:dyDescent="0.25">
      <c r="A123" s="2" t="s">
        <v>103</v>
      </c>
      <c r="B123" s="8" t="s">
        <v>232</v>
      </c>
      <c r="C123" s="77"/>
      <c r="D123" s="78"/>
      <c r="E123" s="79"/>
    </row>
    <row r="124" spans="1:5" x14ac:dyDescent="0.25">
      <c r="A124" s="24"/>
      <c r="B124" s="25" t="str">
        <f>CONCATENATE("Cena kopā ",A123," pozīcijai bez PVN, EUR:")</f>
        <v>Cena kopā 6. pozīcijai bez PVN, EUR:</v>
      </c>
      <c r="C124" s="80">
        <f>SUMPRODUCT(C137:C138,D137:D138)</f>
        <v>0</v>
      </c>
      <c r="D124" s="81"/>
      <c r="E124" s="82"/>
    </row>
    <row r="125" spans="1:5" x14ac:dyDescent="0.25">
      <c r="A125" s="22"/>
      <c r="B125" s="15" t="s">
        <v>41</v>
      </c>
      <c r="C125" s="65">
        <v>0</v>
      </c>
      <c r="D125" s="66"/>
      <c r="E125" s="67"/>
    </row>
    <row r="126" spans="1:5" x14ac:dyDescent="0.25">
      <c r="A126" s="22"/>
      <c r="B126" s="23" t="s">
        <v>42</v>
      </c>
      <c r="C126" s="68">
        <f>C125*C124+C124</f>
        <v>0</v>
      </c>
      <c r="D126" s="69"/>
      <c r="E126" s="70"/>
    </row>
    <row r="127" spans="1:5" x14ac:dyDescent="0.25">
      <c r="A127" s="4"/>
      <c r="B127" s="15" t="s">
        <v>12</v>
      </c>
      <c r="C127" s="71"/>
      <c r="D127" s="72"/>
      <c r="E127" s="73"/>
    </row>
    <row r="128" spans="1:5" x14ac:dyDescent="0.25">
      <c r="A128" s="19" t="s">
        <v>26</v>
      </c>
      <c r="B128" s="32" t="s">
        <v>11</v>
      </c>
      <c r="C128" s="33"/>
      <c r="D128" s="33"/>
      <c r="E128" s="34"/>
    </row>
    <row r="129" spans="1:5" ht="24.75" customHeight="1" x14ac:dyDescent="0.25">
      <c r="A129" s="3" t="s">
        <v>104</v>
      </c>
      <c r="B129" s="16" t="s">
        <v>218</v>
      </c>
      <c r="C129" s="13"/>
      <c r="D129" s="13"/>
      <c r="E129" s="13"/>
    </row>
    <row r="130" spans="1:5" ht="15.75" customHeight="1" x14ac:dyDescent="0.25">
      <c r="A130" s="3" t="s">
        <v>105</v>
      </c>
      <c r="B130" s="16" t="s">
        <v>230</v>
      </c>
      <c r="C130" s="13"/>
      <c r="D130" s="13"/>
      <c r="E130" s="13"/>
    </row>
    <row r="131" spans="1:5" x14ac:dyDescent="0.25">
      <c r="A131" s="3" t="s">
        <v>106</v>
      </c>
      <c r="B131" s="16" t="s">
        <v>233</v>
      </c>
      <c r="C131" s="13"/>
      <c r="D131" s="13"/>
      <c r="E131" s="13"/>
    </row>
    <row r="132" spans="1:5" ht="15" customHeight="1" x14ac:dyDescent="0.25">
      <c r="A132" s="3" t="s">
        <v>107</v>
      </c>
      <c r="B132" s="16" t="s">
        <v>219</v>
      </c>
      <c r="C132" s="13"/>
      <c r="D132" s="13"/>
      <c r="E132" s="13"/>
    </row>
    <row r="133" spans="1:5" x14ac:dyDescent="0.25">
      <c r="A133" s="3" t="s">
        <v>108</v>
      </c>
      <c r="B133" s="16" t="s">
        <v>231</v>
      </c>
      <c r="C133" s="13"/>
      <c r="D133" s="13"/>
      <c r="E133" s="13"/>
    </row>
    <row r="134" spans="1:5" ht="15.75" customHeight="1" x14ac:dyDescent="0.25">
      <c r="A134" s="3" t="s">
        <v>109</v>
      </c>
      <c r="B134" s="16" t="s">
        <v>228</v>
      </c>
      <c r="C134" s="13"/>
      <c r="D134" s="13"/>
      <c r="E134" s="13"/>
    </row>
    <row r="135" spans="1:5" x14ac:dyDescent="0.25">
      <c r="A135" s="3" t="s">
        <v>110</v>
      </c>
      <c r="B135" s="16" t="s">
        <v>236</v>
      </c>
      <c r="C135" s="13"/>
      <c r="D135" s="13"/>
      <c r="E135" s="13"/>
    </row>
    <row r="136" spans="1:5" ht="29.25" x14ac:dyDescent="0.25">
      <c r="A136" s="19" t="s">
        <v>27</v>
      </c>
      <c r="B136" s="18" t="s">
        <v>83</v>
      </c>
      <c r="C136" s="17" t="s">
        <v>73</v>
      </c>
      <c r="D136" s="17" t="s">
        <v>40</v>
      </c>
      <c r="E136" s="17" t="s">
        <v>69</v>
      </c>
    </row>
    <row r="137" spans="1:5" ht="28.5" customHeight="1" x14ac:dyDescent="0.25">
      <c r="A137" s="3" t="s">
        <v>111</v>
      </c>
      <c r="B137" s="16" t="s">
        <v>234</v>
      </c>
      <c r="C137" s="13">
        <v>2</v>
      </c>
      <c r="D137" s="35">
        <v>0</v>
      </c>
      <c r="E137" s="13"/>
    </row>
    <row r="138" spans="1:5" ht="17.25" customHeight="1" thickBot="1" x14ac:dyDescent="0.3">
      <c r="A138" s="3" t="s">
        <v>112</v>
      </c>
      <c r="B138" s="16" t="s">
        <v>235</v>
      </c>
      <c r="C138" s="13">
        <v>8</v>
      </c>
      <c r="D138" s="35">
        <v>0</v>
      </c>
      <c r="E138" s="13"/>
    </row>
    <row r="139" spans="1:5" x14ac:dyDescent="0.25">
      <c r="A139" s="29"/>
      <c r="B139" s="30" t="s">
        <v>60</v>
      </c>
      <c r="C139" s="74">
        <v>23121</v>
      </c>
      <c r="D139" s="75"/>
      <c r="E139" s="76"/>
    </row>
    <row r="141" spans="1:5" ht="41.25" x14ac:dyDescent="0.25">
      <c r="A141" s="5" t="s">
        <v>7</v>
      </c>
      <c r="B141" s="31" t="s">
        <v>36</v>
      </c>
      <c r="C141" s="6" t="s">
        <v>70</v>
      </c>
      <c r="D141" s="6" t="s">
        <v>71</v>
      </c>
      <c r="E141" s="6" t="s">
        <v>72</v>
      </c>
    </row>
    <row r="142" spans="1:5" ht="15.75" x14ac:dyDescent="0.25">
      <c r="A142" s="2" t="s">
        <v>113</v>
      </c>
      <c r="B142" s="8" t="s">
        <v>328</v>
      </c>
      <c r="C142" s="77"/>
      <c r="D142" s="78"/>
      <c r="E142" s="79"/>
    </row>
    <row r="143" spans="1:5" x14ac:dyDescent="0.25">
      <c r="A143" s="24"/>
      <c r="B143" s="25" t="str">
        <f>CONCATENATE("Cena kopā ",A142," pozīcijai bez PVN, EUR:")</f>
        <v>Cena kopā 7. pozīcijai bez PVN, EUR:</v>
      </c>
      <c r="C143" s="80">
        <f>SUMPRODUCT(C184:C211,D184:D211)</f>
        <v>0</v>
      </c>
      <c r="D143" s="81"/>
      <c r="E143" s="82"/>
    </row>
    <row r="144" spans="1:5" x14ac:dyDescent="0.25">
      <c r="A144" s="22"/>
      <c r="B144" s="15" t="s">
        <v>41</v>
      </c>
      <c r="C144" s="65">
        <v>0</v>
      </c>
      <c r="D144" s="66"/>
      <c r="E144" s="67"/>
    </row>
    <row r="145" spans="1:5" x14ac:dyDescent="0.25">
      <c r="A145" s="22"/>
      <c r="B145" s="23" t="s">
        <v>42</v>
      </c>
      <c r="C145" s="68">
        <f>C144*C143+C143</f>
        <v>0</v>
      </c>
      <c r="D145" s="69"/>
      <c r="E145" s="70"/>
    </row>
    <row r="146" spans="1:5" x14ac:dyDescent="0.25">
      <c r="A146" s="4"/>
      <c r="B146" s="15" t="s">
        <v>12</v>
      </c>
      <c r="C146" s="71"/>
      <c r="D146" s="72"/>
      <c r="E146" s="73"/>
    </row>
    <row r="147" spans="1:5" x14ac:dyDescent="0.25">
      <c r="A147" s="19" t="s">
        <v>29</v>
      </c>
      <c r="B147" s="32" t="s">
        <v>11</v>
      </c>
      <c r="C147" s="33"/>
      <c r="D147" s="33"/>
      <c r="E147" s="34"/>
    </row>
    <row r="148" spans="1:5" x14ac:dyDescent="0.25">
      <c r="A148" s="3" t="s">
        <v>114</v>
      </c>
      <c r="B148" s="16" t="s">
        <v>237</v>
      </c>
      <c r="C148" s="13"/>
      <c r="D148" s="13"/>
      <c r="E148" s="13"/>
    </row>
    <row r="149" spans="1:5" ht="15" customHeight="1" x14ac:dyDescent="0.25">
      <c r="A149" s="3" t="s">
        <v>115</v>
      </c>
      <c r="B149" s="16" t="s">
        <v>238</v>
      </c>
      <c r="C149" s="13"/>
      <c r="D149" s="13"/>
      <c r="E149" s="13"/>
    </row>
    <row r="150" spans="1:5" x14ac:dyDescent="0.25">
      <c r="A150" s="3" t="s">
        <v>116</v>
      </c>
      <c r="B150" s="16" t="s">
        <v>239</v>
      </c>
      <c r="C150" s="13"/>
      <c r="D150" s="13"/>
      <c r="E150" s="13"/>
    </row>
    <row r="151" spans="1:5" x14ac:dyDescent="0.25">
      <c r="A151" s="3" t="s">
        <v>117</v>
      </c>
      <c r="B151" s="16" t="s">
        <v>240</v>
      </c>
      <c r="C151" s="13"/>
      <c r="D151" s="13"/>
      <c r="E151" s="13"/>
    </row>
    <row r="152" spans="1:5" x14ac:dyDescent="0.25">
      <c r="A152" s="3" t="s">
        <v>118</v>
      </c>
      <c r="B152" s="16" t="s">
        <v>329</v>
      </c>
      <c r="C152" s="13"/>
      <c r="D152" s="13"/>
      <c r="E152" s="13"/>
    </row>
    <row r="153" spans="1:5" x14ac:dyDescent="0.25">
      <c r="A153" s="3" t="s">
        <v>119</v>
      </c>
      <c r="B153" s="41" t="s">
        <v>241</v>
      </c>
      <c r="C153" s="13"/>
      <c r="D153" s="13"/>
      <c r="E153" s="13"/>
    </row>
    <row r="154" spans="1:5" x14ac:dyDescent="0.25">
      <c r="A154" s="3" t="s">
        <v>127</v>
      </c>
      <c r="B154" s="38" t="s">
        <v>257</v>
      </c>
      <c r="C154" s="13"/>
      <c r="D154" s="13"/>
      <c r="E154" s="13"/>
    </row>
    <row r="155" spans="1:5" x14ac:dyDescent="0.25">
      <c r="A155" s="3" t="s">
        <v>120</v>
      </c>
      <c r="B155" s="40" t="s">
        <v>258</v>
      </c>
      <c r="C155" s="13"/>
      <c r="D155" s="13"/>
      <c r="E155" s="13"/>
    </row>
    <row r="156" spans="1:5" x14ac:dyDescent="0.25">
      <c r="A156" s="3" t="s">
        <v>121</v>
      </c>
      <c r="B156" s="40" t="s">
        <v>259</v>
      </c>
      <c r="C156" s="13"/>
      <c r="D156" s="13"/>
      <c r="E156" s="13"/>
    </row>
    <row r="157" spans="1:5" ht="25.5" x14ac:dyDescent="0.25">
      <c r="A157" s="3" t="s">
        <v>122</v>
      </c>
      <c r="B157" s="40" t="s">
        <v>260</v>
      </c>
      <c r="C157" s="13"/>
      <c r="D157" s="13"/>
      <c r="E157" s="13"/>
    </row>
    <row r="158" spans="1:5" x14ac:dyDescent="0.25">
      <c r="A158" s="3" t="s">
        <v>123</v>
      </c>
      <c r="B158" s="40" t="s">
        <v>261</v>
      </c>
      <c r="C158" s="13"/>
      <c r="D158" s="13"/>
      <c r="E158" s="13"/>
    </row>
    <row r="159" spans="1:5" x14ac:dyDescent="0.25">
      <c r="A159" s="3" t="s">
        <v>124</v>
      </c>
      <c r="B159" s="40" t="s">
        <v>262</v>
      </c>
      <c r="C159" s="13"/>
      <c r="D159" s="13"/>
      <c r="E159" s="13"/>
    </row>
    <row r="160" spans="1:5" ht="25.5" x14ac:dyDescent="0.25">
      <c r="A160" s="3" t="s">
        <v>128</v>
      </c>
      <c r="B160" s="40" t="s">
        <v>263</v>
      </c>
      <c r="C160" s="13"/>
      <c r="D160" s="13"/>
      <c r="E160" s="13"/>
    </row>
    <row r="161" spans="1:5" ht="25.5" x14ac:dyDescent="0.25">
      <c r="A161" s="3" t="s">
        <v>129</v>
      </c>
      <c r="B161" s="40" t="s">
        <v>264</v>
      </c>
      <c r="C161" s="13"/>
      <c r="D161" s="13"/>
      <c r="E161" s="13"/>
    </row>
    <row r="162" spans="1:5" ht="25.5" x14ac:dyDescent="0.25">
      <c r="A162" s="3" t="s">
        <v>130</v>
      </c>
      <c r="B162" s="40" t="s">
        <v>265</v>
      </c>
      <c r="C162" s="13"/>
      <c r="D162" s="13"/>
      <c r="E162" s="13"/>
    </row>
    <row r="163" spans="1:5" ht="25.5" x14ac:dyDescent="0.25">
      <c r="A163" s="3" t="s">
        <v>131</v>
      </c>
      <c r="B163" s="40" t="s">
        <v>266</v>
      </c>
      <c r="C163" s="13"/>
      <c r="D163" s="13"/>
      <c r="E163" s="13"/>
    </row>
    <row r="164" spans="1:5" ht="25.5" x14ac:dyDescent="0.25">
      <c r="A164" s="3" t="s">
        <v>132</v>
      </c>
      <c r="B164" s="40" t="s">
        <v>267</v>
      </c>
      <c r="C164" s="13"/>
      <c r="D164" s="13"/>
      <c r="E164" s="13"/>
    </row>
    <row r="165" spans="1:5" ht="25.5" x14ac:dyDescent="0.25">
      <c r="A165" s="3" t="s">
        <v>133</v>
      </c>
      <c r="B165" s="40" t="s">
        <v>268</v>
      </c>
      <c r="C165" s="13"/>
      <c r="D165" s="13"/>
      <c r="E165" s="13"/>
    </row>
    <row r="166" spans="1:5" ht="25.5" x14ac:dyDescent="0.25">
      <c r="A166" s="3" t="s">
        <v>134</v>
      </c>
      <c r="B166" s="40" t="s">
        <v>269</v>
      </c>
      <c r="C166" s="13"/>
      <c r="D166" s="13"/>
      <c r="E166" s="13"/>
    </row>
    <row r="167" spans="1:5" x14ac:dyDescent="0.25">
      <c r="A167" s="3" t="s">
        <v>135</v>
      </c>
      <c r="B167" s="41" t="s">
        <v>242</v>
      </c>
      <c r="C167" s="13"/>
      <c r="D167" s="13"/>
      <c r="E167" s="13"/>
    </row>
    <row r="168" spans="1:5" x14ac:dyDescent="0.25">
      <c r="A168" s="3" t="s">
        <v>136</v>
      </c>
      <c r="B168" s="40" t="s">
        <v>270</v>
      </c>
      <c r="C168" s="13"/>
      <c r="D168" s="13"/>
      <c r="E168" s="13"/>
    </row>
    <row r="169" spans="1:5" x14ac:dyDescent="0.25">
      <c r="A169" s="3" t="s">
        <v>243</v>
      </c>
      <c r="B169" s="40" t="s">
        <v>271</v>
      </c>
      <c r="C169" s="13"/>
      <c r="D169" s="13"/>
      <c r="E169" s="13"/>
    </row>
    <row r="170" spans="1:5" x14ac:dyDescent="0.25">
      <c r="A170" s="3" t="s">
        <v>244</v>
      </c>
      <c r="B170" s="40" t="s">
        <v>272</v>
      </c>
      <c r="C170" s="13"/>
      <c r="D170" s="13"/>
      <c r="E170" s="13"/>
    </row>
    <row r="171" spans="1:5" ht="25.5" x14ac:dyDescent="0.25">
      <c r="A171" s="3" t="s">
        <v>245</v>
      </c>
      <c r="B171" s="40" t="s">
        <v>273</v>
      </c>
      <c r="C171" s="13"/>
      <c r="D171" s="13"/>
      <c r="E171" s="13"/>
    </row>
    <row r="172" spans="1:5" x14ac:dyDescent="0.25">
      <c r="A172" s="3" t="s">
        <v>246</v>
      </c>
      <c r="B172" s="40" t="s">
        <v>274</v>
      </c>
      <c r="C172" s="13"/>
      <c r="D172" s="13"/>
      <c r="E172" s="13"/>
    </row>
    <row r="173" spans="1:5" x14ac:dyDescent="0.25">
      <c r="A173" s="3" t="s">
        <v>247</v>
      </c>
      <c r="B173" s="40" t="s">
        <v>275</v>
      </c>
      <c r="C173" s="13"/>
      <c r="D173" s="13"/>
      <c r="E173" s="13"/>
    </row>
    <row r="174" spans="1:5" ht="25.5" x14ac:dyDescent="0.25">
      <c r="A174" s="3" t="s">
        <v>248</v>
      </c>
      <c r="B174" s="40" t="s">
        <v>935</v>
      </c>
      <c r="C174" s="13"/>
      <c r="D174" s="13"/>
      <c r="E174" s="13"/>
    </row>
    <row r="175" spans="1:5" ht="25.5" x14ac:dyDescent="0.25">
      <c r="A175" s="3" t="s">
        <v>249</v>
      </c>
      <c r="B175" s="40" t="s">
        <v>276</v>
      </c>
      <c r="C175" s="13"/>
      <c r="D175" s="13"/>
      <c r="E175" s="13"/>
    </row>
    <row r="176" spans="1:5" ht="25.5" x14ac:dyDescent="0.25">
      <c r="A176" s="3" t="s">
        <v>250</v>
      </c>
      <c r="B176" s="40" t="s">
        <v>936</v>
      </c>
      <c r="C176" s="13"/>
      <c r="D176" s="13"/>
      <c r="E176" s="13"/>
    </row>
    <row r="177" spans="1:5" ht="25.5" x14ac:dyDescent="0.25">
      <c r="A177" s="3" t="s">
        <v>251</v>
      </c>
      <c r="B177" s="40" t="s">
        <v>277</v>
      </c>
      <c r="C177" s="13"/>
      <c r="D177" s="13"/>
      <c r="E177" s="13"/>
    </row>
    <row r="178" spans="1:5" ht="25.5" x14ac:dyDescent="0.25">
      <c r="A178" s="3" t="s">
        <v>252</v>
      </c>
      <c r="B178" s="40" t="s">
        <v>278</v>
      </c>
      <c r="C178" s="13"/>
      <c r="D178" s="13"/>
      <c r="E178" s="13"/>
    </row>
    <row r="179" spans="1:5" ht="25.5" x14ac:dyDescent="0.25">
      <c r="A179" s="3" t="s">
        <v>253</v>
      </c>
      <c r="B179" s="40" t="s">
        <v>279</v>
      </c>
      <c r="C179" s="13"/>
      <c r="D179" s="13"/>
      <c r="E179" s="13"/>
    </row>
    <row r="180" spans="1:5" ht="25.5" x14ac:dyDescent="0.25">
      <c r="A180" s="3" t="s">
        <v>254</v>
      </c>
      <c r="B180" s="40" t="s">
        <v>280</v>
      </c>
      <c r="C180" s="13"/>
      <c r="D180" s="13"/>
      <c r="E180" s="13"/>
    </row>
    <row r="181" spans="1:5" ht="25.5" x14ac:dyDescent="0.25">
      <c r="A181" s="3" t="s">
        <v>255</v>
      </c>
      <c r="B181" s="40" t="s">
        <v>925</v>
      </c>
      <c r="C181" s="13"/>
      <c r="D181" s="13"/>
      <c r="E181" s="13"/>
    </row>
    <row r="182" spans="1:5" ht="25.5" x14ac:dyDescent="0.25">
      <c r="A182" s="3" t="s">
        <v>256</v>
      </c>
      <c r="B182" s="40" t="s">
        <v>281</v>
      </c>
      <c r="C182" s="13"/>
      <c r="D182" s="13"/>
      <c r="E182" s="13"/>
    </row>
    <row r="183" spans="1:5" ht="29.25" x14ac:dyDescent="0.25">
      <c r="A183" s="19" t="s">
        <v>28</v>
      </c>
      <c r="B183" s="18" t="s">
        <v>83</v>
      </c>
      <c r="C183" s="17" t="s">
        <v>73</v>
      </c>
      <c r="D183" s="17" t="s">
        <v>40</v>
      </c>
      <c r="E183" s="17" t="s">
        <v>69</v>
      </c>
    </row>
    <row r="184" spans="1:5" ht="25.5" x14ac:dyDescent="0.25">
      <c r="A184" s="3" t="s">
        <v>125</v>
      </c>
      <c r="B184" s="16" t="str">
        <f t="shared" ref="B184:B196" si="0">CONCATENATE($B$153," ",B154)</f>
        <v>Ar 2,4 mm konektoru: Nazīša tipa, šaurs (Atsauces Nr. Micromed 123-404-000 vai analogs</v>
      </c>
      <c r="C184" s="13">
        <v>5</v>
      </c>
      <c r="D184" s="35">
        <v>0</v>
      </c>
      <c r="E184" s="13"/>
    </row>
    <row r="185" spans="1:5" ht="25.5" x14ac:dyDescent="0.25">
      <c r="A185" s="3" t="s">
        <v>126</v>
      </c>
      <c r="B185" s="16" t="str">
        <f t="shared" si="0"/>
        <v>Ar 2,4 mm konektoru: Naža tipa (Atsauces Nr. Micromed 123-402-000 vai analogs</v>
      </c>
      <c r="C185" s="13">
        <v>5</v>
      </c>
      <c r="D185" s="35">
        <v>0</v>
      </c>
      <c r="E185" s="13"/>
    </row>
    <row r="186" spans="1:5" ht="25.5" x14ac:dyDescent="0.25">
      <c r="A186" s="3" t="s">
        <v>137</v>
      </c>
      <c r="B186" s="16" t="str">
        <f t="shared" si="0"/>
        <v>Ar 2,4 mm konektoru: Spatulas tipa (Atsauces Nr. Micromed 123-406-000 vai analogs</v>
      </c>
      <c r="C186" s="13">
        <v>5</v>
      </c>
      <c r="D186" s="35">
        <v>0</v>
      </c>
      <c r="E186" s="13"/>
    </row>
    <row r="187" spans="1:5" ht="25.5" x14ac:dyDescent="0.25">
      <c r="A187" s="3" t="s">
        <v>138</v>
      </c>
      <c r="B187" s="16" t="str">
        <f t="shared" si="0"/>
        <v>Ar 2,4 mm konektoru: Spatulas tipa, liekts (Atsauces Nr. Micromed 123-407-000 vai analogs</v>
      </c>
      <c r="C187" s="13">
        <v>5</v>
      </c>
      <c r="D187" s="35">
        <v>0</v>
      </c>
      <c r="E187" s="13"/>
    </row>
    <row r="188" spans="1:5" ht="25.5" x14ac:dyDescent="0.25">
      <c r="A188" s="3" t="s">
        <v>282</v>
      </c>
      <c r="B188" s="16" t="str">
        <f t="shared" si="0"/>
        <v>Ar 2,4 mm konektoru: Adatu tipa, taisns  (Atsauces Nr. Micromed 123-401-000 vai analogs</v>
      </c>
      <c r="C188" s="13">
        <v>5</v>
      </c>
      <c r="D188" s="35">
        <v>0</v>
      </c>
      <c r="E188" s="13"/>
    </row>
    <row r="189" spans="1:5" ht="25.5" x14ac:dyDescent="0.25">
      <c r="A189" s="3" t="s">
        <v>283</v>
      </c>
      <c r="B189" s="16" t="str">
        <f t="shared" si="0"/>
        <v>Ar 2,4 mm konektoru: Adatu tipa, liekts  (Atsauces Nr. Micromed 123-409-000 vai analogs</v>
      </c>
      <c r="C189" s="13">
        <v>5</v>
      </c>
      <c r="D189" s="35">
        <v>0</v>
      </c>
      <c r="E189" s="13"/>
    </row>
    <row r="190" spans="1:5" ht="25.5" x14ac:dyDescent="0.25">
      <c r="A190" s="3" t="s">
        <v>284</v>
      </c>
      <c r="B190" s="16" t="str">
        <f t="shared" si="0"/>
        <v>Ar 2,4 mm konektoru: Lodītes tipa, diametrs 6 mm, taisns (Atsauces Nr. Micromed 123-412-006 vai analogs</v>
      </c>
      <c r="C190" s="13">
        <v>5</v>
      </c>
      <c r="D190" s="35">
        <v>0</v>
      </c>
      <c r="E190" s="13"/>
    </row>
    <row r="191" spans="1:5" ht="25.5" x14ac:dyDescent="0.25">
      <c r="A191" s="3" t="s">
        <v>285</v>
      </c>
      <c r="B191" s="16" t="str">
        <f t="shared" si="0"/>
        <v>Ar 2,4 mm konektoru: Lodītes tipa, diametrs 4 mm, taisns (Atsauces Nr. Micromed 123-412-004 vai analogs</v>
      </c>
      <c r="C191" s="13">
        <v>5</v>
      </c>
      <c r="D191" s="35">
        <v>0</v>
      </c>
      <c r="E191" s="13"/>
    </row>
    <row r="192" spans="1:5" ht="25.5" x14ac:dyDescent="0.25">
      <c r="A192" s="3" t="s">
        <v>286</v>
      </c>
      <c r="B192" s="16" t="str">
        <f t="shared" si="0"/>
        <v>Ar 2,4 mm konektoru: Lodītes tipa, diametrs 2 mm, taisns  (Atsauces Nr. Micromed 123-412-002 vai analogs</v>
      </c>
      <c r="C192" s="13">
        <v>5</v>
      </c>
      <c r="D192" s="35">
        <v>0</v>
      </c>
      <c r="E192" s="13"/>
    </row>
    <row r="193" spans="1:5" ht="25.5" x14ac:dyDescent="0.25">
      <c r="A193" s="3" t="s">
        <v>287</v>
      </c>
      <c r="B193" s="16" t="str">
        <f t="shared" si="0"/>
        <v>Ar 2,4 mm konektoru: Lodītes tipa, diametrs 2 mm, liekts  (Atsauces Nr. Micromed 123-415-002 vai analogs</v>
      </c>
      <c r="C193" s="13">
        <v>5</v>
      </c>
      <c r="D193" s="35">
        <v>0</v>
      </c>
      <c r="E193" s="13"/>
    </row>
    <row r="194" spans="1:5" ht="25.5" x14ac:dyDescent="0.25">
      <c r="A194" s="3" t="s">
        <v>288</v>
      </c>
      <c r="B194" s="16" t="str">
        <f t="shared" si="0"/>
        <v>Ar 2,4 mm konektoru: Cilpas tipa, diametrs 10 mm ±2 mm (Atsauces Nr. Micromed 123-410-008 vai analogs</v>
      </c>
      <c r="C194" s="13">
        <v>5</v>
      </c>
      <c r="D194" s="35">
        <v>0</v>
      </c>
      <c r="E194" s="13"/>
    </row>
    <row r="195" spans="1:5" ht="25.5" x14ac:dyDescent="0.25">
      <c r="A195" s="3" t="s">
        <v>289</v>
      </c>
      <c r="B195" s="16" t="str">
        <f t="shared" si="0"/>
        <v>Ar 2,4 mm konektoru: Cilpas tipa, diametrs 5 mm ±2 mm  (Atsauces Nr. Micromed 123-410-005 vai analogs</v>
      </c>
      <c r="C195" s="13">
        <v>5</v>
      </c>
      <c r="D195" s="35">
        <v>0</v>
      </c>
      <c r="E195" s="13"/>
    </row>
    <row r="196" spans="1:5" ht="25.5" x14ac:dyDescent="0.25">
      <c r="A196" s="3" t="s">
        <v>290</v>
      </c>
      <c r="B196" s="16" t="str">
        <f t="shared" si="0"/>
        <v>Ar 2,4 mm konektoru: Lentes cilpas tipa, diametrs 11 mm ±1 mm  (Atsauces Nr. Micromed 123-411-010 vai analogs</v>
      </c>
      <c r="C196" s="13">
        <v>5</v>
      </c>
      <c r="D196" s="35">
        <v>0</v>
      </c>
      <c r="E196" s="13"/>
    </row>
    <row r="197" spans="1:5" ht="25.5" x14ac:dyDescent="0.25">
      <c r="A197" s="3" t="s">
        <v>291</v>
      </c>
      <c r="B197" s="16" t="str">
        <f t="shared" ref="B197:B211" si="1">CONCATENATE($B$167," ",B168)</f>
        <v>Ar 4 mm konektoru: Nazīša tipa, šaurs  (Atsauces Nr. Micromed 120-404-000 vai analogs</v>
      </c>
      <c r="C197" s="13">
        <v>5</v>
      </c>
      <c r="D197" s="35">
        <v>0</v>
      </c>
      <c r="E197" s="13"/>
    </row>
    <row r="198" spans="1:5" ht="25.5" x14ac:dyDescent="0.25">
      <c r="A198" s="3" t="s">
        <v>292</v>
      </c>
      <c r="B198" s="16" t="str">
        <f t="shared" si="1"/>
        <v>Ar 4 mm konektoru: Naža tipa  (Atsauces Nr. Micromed 120-402-000 vai analogs</v>
      </c>
      <c r="C198" s="13">
        <v>5</v>
      </c>
      <c r="D198" s="35">
        <v>0</v>
      </c>
      <c r="E198" s="13"/>
    </row>
    <row r="199" spans="1:5" ht="25.5" x14ac:dyDescent="0.25">
      <c r="A199" s="3" t="s">
        <v>293</v>
      </c>
      <c r="B199" s="16" t="str">
        <f t="shared" si="1"/>
        <v>Ar 4 mm konektoru: Spatulas tipa  (Atsauces Nr. Micromed 120-406-000 vai analogs</v>
      </c>
      <c r="C199" s="13">
        <v>5</v>
      </c>
      <c r="D199" s="35">
        <v>0</v>
      </c>
      <c r="E199" s="13"/>
    </row>
    <row r="200" spans="1:5" ht="25.5" x14ac:dyDescent="0.25">
      <c r="A200" s="3" t="s">
        <v>294</v>
      </c>
      <c r="B200" s="16" t="str">
        <f t="shared" si="1"/>
        <v>Ar 4 mm konektoru: Spatulas tipa, liekts  (Atsauces Nr. Micromed 120-407-000 vai analogs</v>
      </c>
      <c r="C200" s="13">
        <v>5</v>
      </c>
      <c r="D200" s="35">
        <v>0</v>
      </c>
      <c r="E200" s="13"/>
    </row>
    <row r="201" spans="1:5" ht="25.5" x14ac:dyDescent="0.25">
      <c r="A201" s="3" t="s">
        <v>295</v>
      </c>
      <c r="B201" s="16" t="str">
        <f t="shared" si="1"/>
        <v>Ar 4 mm konektoru: Adatu tipa, taisns (Atsauces Nr. Micromed 120-401-000 vai analogs</v>
      </c>
      <c r="C201" s="13">
        <v>5</v>
      </c>
      <c r="D201" s="35">
        <v>0</v>
      </c>
      <c r="E201" s="13"/>
    </row>
    <row r="202" spans="1:5" ht="25.5" x14ac:dyDescent="0.25">
      <c r="A202" s="3" t="s">
        <v>296</v>
      </c>
      <c r="B202" s="16" t="str">
        <f t="shared" si="1"/>
        <v>Ar 4 mm konektoru: Adatu tipa, liekts (Atsauces Nr. Micromed 120-409-000 vai analogs</v>
      </c>
      <c r="C202" s="13">
        <v>5</v>
      </c>
      <c r="D202" s="35">
        <v>0</v>
      </c>
      <c r="E202" s="13"/>
    </row>
    <row r="203" spans="1:5" ht="25.5" x14ac:dyDescent="0.25">
      <c r="A203" s="3" t="s">
        <v>297</v>
      </c>
      <c r="B203" s="16" t="str">
        <f t="shared" si="1"/>
        <v>Ar 4 mm konektoru: Lodītes tipa, diametrs 6 mm±1 mm, taisns (Atsauces Nr. Micromed 120-412-005 vai analogs</v>
      </c>
      <c r="C203" s="13">
        <v>5</v>
      </c>
      <c r="D203" s="35">
        <v>0</v>
      </c>
      <c r="E203" s="13"/>
    </row>
    <row r="204" spans="1:5" ht="25.5" x14ac:dyDescent="0.25">
      <c r="A204" s="3" t="s">
        <v>298</v>
      </c>
      <c r="B204" s="16" t="str">
        <f t="shared" si="1"/>
        <v>Ar 4 mm konektoru: Lodītes tipa, diametrs 4 mm, taisns  (Atsauces Nr. Micromed 120-412-004 vai analogs</v>
      </c>
      <c r="C204" s="13">
        <v>5</v>
      </c>
      <c r="D204" s="35">
        <v>0</v>
      </c>
      <c r="E204" s="13"/>
    </row>
    <row r="205" spans="1:5" ht="25.5" x14ac:dyDescent="0.25">
      <c r="A205" s="3" t="s">
        <v>299</v>
      </c>
      <c r="B205" s="16" t="str">
        <f t="shared" si="1"/>
        <v>Ar 4 mm konektoru: Lodītes tipa, diametrs 4 mm±1 mm, liekts  (Atsauces Nr. Micromed 120-414-005 vai analogs</v>
      </c>
      <c r="C205" s="13">
        <v>5</v>
      </c>
      <c r="D205" s="35">
        <v>0</v>
      </c>
      <c r="E205" s="13"/>
    </row>
    <row r="206" spans="1:5" ht="25.5" x14ac:dyDescent="0.25">
      <c r="A206" s="3" t="s">
        <v>300</v>
      </c>
      <c r="B206" s="16" t="str">
        <f t="shared" si="1"/>
        <v>Ar 4 mm konektoru: Lodītes tipa, diametrs 2 mm, taisns  (Atsauces Nr. Micromed 120-412-002 vai analogs</v>
      </c>
      <c r="C206" s="13">
        <v>5</v>
      </c>
      <c r="D206" s="35">
        <v>0</v>
      </c>
      <c r="E206" s="13"/>
    </row>
    <row r="207" spans="1:5" ht="25.5" x14ac:dyDescent="0.25">
      <c r="A207" s="3" t="s">
        <v>301</v>
      </c>
      <c r="B207" s="16" t="str">
        <f t="shared" si="1"/>
        <v>Ar 4 mm konektoru: Cilpas tipa, diametrs 15 mm ±2 mm  (Atsauces Nr. Micromed 120-410-015 vai analogs</v>
      </c>
      <c r="C207" s="13">
        <v>5</v>
      </c>
      <c r="D207" s="35">
        <v>0</v>
      </c>
      <c r="E207" s="13"/>
    </row>
    <row r="208" spans="1:5" ht="25.5" x14ac:dyDescent="0.25">
      <c r="A208" s="3" t="s">
        <v>302</v>
      </c>
      <c r="B208" s="16" t="str">
        <f t="shared" si="1"/>
        <v>Ar 4 mm konektoru: Cilpas tipa, diametrs 10 mm ±2 mm  (Atsauces Nr. Micromed 120-410-010 vai analogs</v>
      </c>
      <c r="C208" s="13">
        <v>5</v>
      </c>
      <c r="D208" s="35">
        <v>0</v>
      </c>
      <c r="E208" s="13"/>
    </row>
    <row r="209" spans="1:5" ht="25.5" x14ac:dyDescent="0.25">
      <c r="A209" s="3" t="s">
        <v>303</v>
      </c>
      <c r="B209" s="16" t="str">
        <f t="shared" si="1"/>
        <v>Ar 4 mm konektoru: Cilpas tipa, diametrs 5 mm ±1 mm  (Atsauces Nr. Micromed 120-410-006 vai analogs</v>
      </c>
      <c r="C209" s="13">
        <v>5</v>
      </c>
      <c r="D209" s="35">
        <v>0</v>
      </c>
      <c r="E209" s="13"/>
    </row>
    <row r="210" spans="1:5" ht="25.5" x14ac:dyDescent="0.25">
      <c r="A210" s="3" t="s">
        <v>304</v>
      </c>
      <c r="B210" s="16" t="str">
        <f t="shared" si="1"/>
        <v>Ar 4 mm konektoru: Lentes cilpas tipa, diametrs 16 mm ±1 mm  (Atsauces Nr. Micromed 120-411-015 vai analogs</v>
      </c>
      <c r="C210" s="13">
        <v>5</v>
      </c>
      <c r="D210" s="35">
        <v>0</v>
      </c>
      <c r="E210" s="13"/>
    </row>
    <row r="211" spans="1:5" ht="26.25" thickBot="1" x14ac:dyDescent="0.3">
      <c r="A211" s="3" t="s">
        <v>305</v>
      </c>
      <c r="B211" s="16" t="str">
        <f t="shared" si="1"/>
        <v>Ar 4 mm konektoru: Lentes cilpas tipa, diametrs 11 mm ±1 mm  (Atsauces Nr. Micromed 120-411-010 vai analogs</v>
      </c>
      <c r="C211" s="13">
        <v>5</v>
      </c>
      <c r="D211" s="35">
        <v>0</v>
      </c>
      <c r="E211" s="13"/>
    </row>
    <row r="212" spans="1:5" x14ac:dyDescent="0.25">
      <c r="A212" s="29"/>
      <c r="B212" s="30" t="s">
        <v>60</v>
      </c>
      <c r="C212" s="74">
        <v>23442</v>
      </c>
      <c r="D212" s="75"/>
      <c r="E212" s="76"/>
    </row>
    <row r="214" spans="1:5" ht="41.25" x14ac:dyDescent="0.25">
      <c r="A214" s="5" t="s">
        <v>7</v>
      </c>
      <c r="B214" s="31" t="s">
        <v>36</v>
      </c>
      <c r="C214" s="6" t="s">
        <v>70</v>
      </c>
      <c r="D214" s="6" t="s">
        <v>71</v>
      </c>
      <c r="E214" s="6" t="s">
        <v>72</v>
      </c>
    </row>
    <row r="215" spans="1:5" ht="18" customHeight="1" x14ac:dyDescent="0.25">
      <c r="A215" s="2" t="s">
        <v>141</v>
      </c>
      <c r="B215" s="8" t="s">
        <v>327</v>
      </c>
      <c r="C215" s="77"/>
      <c r="D215" s="78"/>
      <c r="E215" s="79"/>
    </row>
    <row r="216" spans="1:5" x14ac:dyDescent="0.25">
      <c r="A216" s="24"/>
      <c r="B216" s="25" t="str">
        <f>CONCATENATE("Cena kopā ",A215," pozīcijai bez PVN, EUR:")</f>
        <v>Cena kopā 8. pozīcijai bez PVN, EUR:</v>
      </c>
      <c r="C216" s="80">
        <f>SUMPRODUCT(C243:C258,D243:D258)</f>
        <v>0</v>
      </c>
      <c r="D216" s="81"/>
      <c r="E216" s="82"/>
    </row>
    <row r="217" spans="1:5" x14ac:dyDescent="0.25">
      <c r="A217" s="22"/>
      <c r="B217" s="15" t="s">
        <v>41</v>
      </c>
      <c r="C217" s="65">
        <v>0</v>
      </c>
      <c r="D217" s="66"/>
      <c r="E217" s="67"/>
    </row>
    <row r="218" spans="1:5" x14ac:dyDescent="0.25">
      <c r="A218" s="22"/>
      <c r="B218" s="23" t="s">
        <v>42</v>
      </c>
      <c r="C218" s="68">
        <f>C217*C216+C216</f>
        <v>0</v>
      </c>
      <c r="D218" s="69"/>
      <c r="E218" s="70"/>
    </row>
    <row r="219" spans="1:5" x14ac:dyDescent="0.25">
      <c r="A219" s="4"/>
      <c r="B219" s="15" t="s">
        <v>12</v>
      </c>
      <c r="C219" s="71"/>
      <c r="D219" s="72"/>
      <c r="E219" s="73"/>
    </row>
    <row r="220" spans="1:5" x14ac:dyDescent="0.25">
      <c r="A220" s="19" t="s">
        <v>142</v>
      </c>
      <c r="B220" s="32" t="s">
        <v>11</v>
      </c>
      <c r="C220" s="33"/>
      <c r="D220" s="33"/>
      <c r="E220" s="34"/>
    </row>
    <row r="221" spans="1:5" ht="14.25" customHeight="1" x14ac:dyDescent="0.25">
      <c r="A221" s="3" t="s">
        <v>143</v>
      </c>
      <c r="B221" s="16" t="s">
        <v>306</v>
      </c>
      <c r="C221" s="13"/>
      <c r="D221" s="13"/>
      <c r="E221" s="13"/>
    </row>
    <row r="222" spans="1:5" ht="14.25" customHeight="1" x14ac:dyDescent="0.25">
      <c r="A222" s="3" t="s">
        <v>144</v>
      </c>
      <c r="B222" s="16" t="s">
        <v>240</v>
      </c>
      <c r="C222" s="13"/>
      <c r="D222" s="13"/>
      <c r="E222" s="13"/>
    </row>
    <row r="223" spans="1:5" ht="14.25" customHeight="1" x14ac:dyDescent="0.25">
      <c r="A223" s="3" t="s">
        <v>145</v>
      </c>
      <c r="B223" s="16" t="s">
        <v>329</v>
      </c>
      <c r="C223" s="13"/>
      <c r="D223" s="13"/>
      <c r="E223" s="13"/>
    </row>
    <row r="224" spans="1:5" x14ac:dyDescent="0.25">
      <c r="A224" s="3" t="s">
        <v>146</v>
      </c>
      <c r="B224" s="41" t="s">
        <v>307</v>
      </c>
      <c r="C224" s="13"/>
      <c r="D224" s="13"/>
      <c r="E224" s="13"/>
    </row>
    <row r="225" spans="1:5" x14ac:dyDescent="0.25">
      <c r="A225" s="3" t="s">
        <v>147</v>
      </c>
      <c r="B225" s="38" t="s">
        <v>309</v>
      </c>
      <c r="C225" s="13"/>
      <c r="D225" s="13"/>
      <c r="E225" s="13"/>
    </row>
    <row r="226" spans="1:5" x14ac:dyDescent="0.25">
      <c r="A226" s="3" t="s">
        <v>148</v>
      </c>
      <c r="B226" s="40" t="s">
        <v>310</v>
      </c>
      <c r="C226" s="13"/>
      <c r="D226" s="13"/>
      <c r="E226" s="13"/>
    </row>
    <row r="227" spans="1:5" x14ac:dyDescent="0.25">
      <c r="A227" s="3" t="s">
        <v>149</v>
      </c>
      <c r="B227" s="40" t="s">
        <v>311</v>
      </c>
      <c r="C227" s="13"/>
      <c r="D227" s="13"/>
      <c r="E227" s="13"/>
    </row>
    <row r="228" spans="1:5" ht="25.5" x14ac:dyDescent="0.25">
      <c r="A228" s="3" t="s">
        <v>150</v>
      </c>
      <c r="B228" s="40" t="s">
        <v>312</v>
      </c>
      <c r="C228" s="13"/>
      <c r="D228" s="13"/>
      <c r="E228" s="13"/>
    </row>
    <row r="229" spans="1:5" ht="25.5" x14ac:dyDescent="0.25">
      <c r="A229" s="3" t="s">
        <v>151</v>
      </c>
      <c r="B229" s="40" t="s">
        <v>313</v>
      </c>
      <c r="C229" s="13"/>
      <c r="D229" s="13"/>
      <c r="E229" s="13"/>
    </row>
    <row r="230" spans="1:5" ht="25.5" x14ac:dyDescent="0.25">
      <c r="A230" s="3" t="s">
        <v>152</v>
      </c>
      <c r="B230" s="40" t="s">
        <v>314</v>
      </c>
      <c r="C230" s="13"/>
      <c r="D230" s="13"/>
      <c r="E230" s="13"/>
    </row>
    <row r="231" spans="1:5" ht="25.5" x14ac:dyDescent="0.25">
      <c r="A231" s="3" t="s">
        <v>153</v>
      </c>
      <c r="B231" s="40" t="s">
        <v>315</v>
      </c>
      <c r="C231" s="13"/>
      <c r="D231" s="13"/>
      <c r="E231" s="13"/>
    </row>
    <row r="232" spans="1:5" ht="25.5" x14ac:dyDescent="0.25">
      <c r="A232" s="3" t="s">
        <v>154</v>
      </c>
      <c r="B232" s="40" t="s">
        <v>316</v>
      </c>
      <c r="C232" s="13"/>
      <c r="D232" s="13"/>
      <c r="E232" s="13"/>
    </row>
    <row r="233" spans="1:5" x14ac:dyDescent="0.25">
      <c r="A233" s="3" t="s">
        <v>155</v>
      </c>
      <c r="B233" s="41" t="s">
        <v>308</v>
      </c>
      <c r="C233" s="13"/>
      <c r="D233" s="13"/>
      <c r="E233" s="13"/>
    </row>
    <row r="234" spans="1:5" x14ac:dyDescent="0.25">
      <c r="A234" s="3" t="s">
        <v>156</v>
      </c>
      <c r="B234" s="38" t="s">
        <v>317</v>
      </c>
      <c r="C234" s="13"/>
      <c r="D234" s="13"/>
      <c r="E234" s="13"/>
    </row>
    <row r="235" spans="1:5" x14ac:dyDescent="0.25">
      <c r="A235" s="3" t="s">
        <v>157</v>
      </c>
      <c r="B235" s="40" t="s">
        <v>318</v>
      </c>
      <c r="C235" s="13"/>
      <c r="D235" s="13"/>
      <c r="E235" s="13"/>
    </row>
    <row r="236" spans="1:5" x14ac:dyDescent="0.25">
      <c r="A236" s="3" t="s">
        <v>158</v>
      </c>
      <c r="B236" s="40" t="s">
        <v>319</v>
      </c>
      <c r="C236" s="13"/>
      <c r="D236" s="13"/>
      <c r="E236" s="13"/>
    </row>
    <row r="237" spans="1:5" ht="25.5" x14ac:dyDescent="0.25">
      <c r="A237" s="3" t="s">
        <v>159</v>
      </c>
      <c r="B237" s="40" t="s">
        <v>320</v>
      </c>
      <c r="C237" s="13"/>
      <c r="D237" s="13"/>
      <c r="E237" s="13"/>
    </row>
    <row r="238" spans="1:5" ht="25.5" x14ac:dyDescent="0.25">
      <c r="A238" s="3" t="s">
        <v>160</v>
      </c>
      <c r="B238" s="40" t="s">
        <v>321</v>
      </c>
      <c r="C238" s="13"/>
      <c r="D238" s="13"/>
      <c r="E238" s="13"/>
    </row>
    <row r="239" spans="1:5" ht="25.5" x14ac:dyDescent="0.25">
      <c r="A239" s="3" t="s">
        <v>161</v>
      </c>
      <c r="B239" s="40" t="s">
        <v>322</v>
      </c>
      <c r="C239" s="13"/>
      <c r="D239" s="13"/>
      <c r="E239" s="13"/>
    </row>
    <row r="240" spans="1:5" ht="25.5" x14ac:dyDescent="0.25">
      <c r="A240" s="3" t="s">
        <v>162</v>
      </c>
      <c r="B240" s="40" t="s">
        <v>323</v>
      </c>
      <c r="C240" s="13"/>
      <c r="D240" s="13"/>
      <c r="E240" s="13"/>
    </row>
    <row r="241" spans="1:5" ht="25.5" x14ac:dyDescent="0.25">
      <c r="A241" s="3" t="s">
        <v>163</v>
      </c>
      <c r="B241" s="40" t="s">
        <v>324</v>
      </c>
      <c r="C241" s="13"/>
      <c r="D241" s="13"/>
      <c r="E241" s="13"/>
    </row>
    <row r="242" spans="1:5" ht="29.25" x14ac:dyDescent="0.25">
      <c r="A242" s="19" t="s">
        <v>164</v>
      </c>
      <c r="B242" s="18" t="s">
        <v>83</v>
      </c>
      <c r="C242" s="17" t="s">
        <v>73</v>
      </c>
      <c r="D242" s="17" t="s">
        <v>40</v>
      </c>
      <c r="E242" s="17" t="s">
        <v>69</v>
      </c>
    </row>
    <row r="243" spans="1:5" ht="25.5" x14ac:dyDescent="0.25">
      <c r="A243" s="3" t="s">
        <v>165</v>
      </c>
      <c r="B243" s="16" t="str">
        <f t="shared" ref="B243:B250" si="2">CONCATENATE($B$224," ",B225)</f>
        <v>Ar 2.4 mm diametra konektoru: Naža tipa (Atsauces Nr. Erbe 21191-110 vai analogs)</v>
      </c>
      <c r="C243" s="13">
        <v>5</v>
      </c>
      <c r="D243" s="35">
        <v>0</v>
      </c>
      <c r="E243" s="13"/>
    </row>
    <row r="244" spans="1:5" ht="25.5" x14ac:dyDescent="0.25">
      <c r="A244" s="3" t="s">
        <v>166</v>
      </c>
      <c r="B244" s="16" t="str">
        <f t="shared" si="2"/>
        <v>Ar 2.4 mm diametra konektoru: Adatu tipa, taisns (Atsauces Nr. Erbe 21191-120 vai analogs)</v>
      </c>
      <c r="C244" s="13">
        <v>5</v>
      </c>
      <c r="D244" s="35">
        <v>0</v>
      </c>
      <c r="E244" s="13"/>
    </row>
    <row r="245" spans="1:5" ht="25.5" x14ac:dyDescent="0.25">
      <c r="A245" s="3" t="s">
        <v>167</v>
      </c>
      <c r="B245" s="16" t="str">
        <f t="shared" si="2"/>
        <v>Ar 2.4 mm diametra konektoru: Adatu tipa, liekts(Atsauces Nr. Erbe 21191-121 vai analogs)</v>
      </c>
      <c r="C245" s="13">
        <v>5</v>
      </c>
      <c r="D245" s="35">
        <v>0</v>
      </c>
      <c r="E245" s="13"/>
    </row>
    <row r="246" spans="1:5" ht="25.5" x14ac:dyDescent="0.25">
      <c r="A246" s="3" t="s">
        <v>168</v>
      </c>
      <c r="B246" s="16" t="str">
        <f t="shared" si="2"/>
        <v>Ar 2.4 mm diametra konektoru: Lodītes tipa, diametrs 6 mm, taisns(Atsauces Nr. Erbe 21191-129 vai analogs)</v>
      </c>
      <c r="C246" s="13">
        <v>5</v>
      </c>
      <c r="D246" s="35">
        <v>0</v>
      </c>
      <c r="E246" s="13"/>
    </row>
    <row r="247" spans="1:5" ht="25.5" x14ac:dyDescent="0.25">
      <c r="A247" s="3" t="s">
        <v>169</v>
      </c>
      <c r="B247" s="16" t="str">
        <f t="shared" si="2"/>
        <v>Ar 2.4 mm diametra konektoru: Lodītes tipa, diametrs 4 mm, taisns(Atsauces Nr. Erbe 21191-128 vai analogs)</v>
      </c>
      <c r="C247" s="13">
        <v>5</v>
      </c>
      <c r="D247" s="35">
        <v>0</v>
      </c>
      <c r="E247" s="13"/>
    </row>
    <row r="248" spans="1:5" ht="25.5" x14ac:dyDescent="0.25">
      <c r="A248" s="3" t="s">
        <v>170</v>
      </c>
      <c r="B248" s="16" t="str">
        <f t="shared" si="2"/>
        <v>Ar 2.4 mm diametra konektoru: Cilpas tipa, D formas, cilpas izmērs 20 x 20 mm ±2 mm (Atsauces Nr. Erbe 21191-144 vai analogs)</v>
      </c>
      <c r="C248" s="13">
        <v>5</v>
      </c>
      <c r="D248" s="35">
        <v>0</v>
      </c>
      <c r="E248" s="13"/>
    </row>
    <row r="249" spans="1:5" ht="25.5" x14ac:dyDescent="0.25">
      <c r="A249" s="3" t="s">
        <v>171</v>
      </c>
      <c r="B249" s="16" t="str">
        <f t="shared" si="2"/>
        <v>Ar 2.4 mm diametra konektoru: Cilpas tipa, D formas, cilpas izmērs 15 x 18 mm ±3 mm (Atsauces Nr. Erbe 21191-148 vai analogs)</v>
      </c>
      <c r="C249" s="13">
        <v>5</v>
      </c>
      <c r="D249" s="35">
        <v>0</v>
      </c>
      <c r="E249" s="13"/>
    </row>
    <row r="250" spans="1:5" ht="25.5" x14ac:dyDescent="0.25">
      <c r="A250" s="3" t="s">
        <v>172</v>
      </c>
      <c r="B250" s="16" t="str">
        <f t="shared" si="2"/>
        <v>Ar 2.4 mm diametra konektoru: Cilpas tipa, D formas, cilpas izmērs 10 x 10 mm ±2 mm (Atsauces Nr. Erbe 21191-142 vai analogs)</v>
      </c>
      <c r="C250" s="13">
        <v>5</v>
      </c>
      <c r="D250" s="35">
        <v>0</v>
      </c>
      <c r="E250" s="13"/>
    </row>
    <row r="251" spans="1:5" ht="25.5" x14ac:dyDescent="0.25">
      <c r="A251" s="3" t="s">
        <v>173</v>
      </c>
      <c r="B251" s="16" t="str">
        <f>CONCATENATE($B$233," ",B234)</f>
        <v>Ar 4 mm diametra konektoru: Naža tipa(Atsauces Nr. Erbe 21191-010 vai analogs)</v>
      </c>
      <c r="C251" s="13">
        <v>5</v>
      </c>
      <c r="D251" s="35">
        <v>0</v>
      </c>
      <c r="E251" s="13"/>
    </row>
    <row r="252" spans="1:5" ht="25.5" x14ac:dyDescent="0.25">
      <c r="A252" s="3" t="s">
        <v>174</v>
      </c>
      <c r="B252" s="16" t="str">
        <f t="shared" ref="B252:B258" si="3">CONCATENATE($B$233," ",B235)</f>
        <v>Ar 4 mm diametra konektoru: Adatu tipa, taisns (Atsauces Nr. Erbe 21191-020 vai analogs)</v>
      </c>
      <c r="C252" s="13">
        <v>5</v>
      </c>
      <c r="D252" s="35">
        <v>0</v>
      </c>
      <c r="E252" s="13"/>
    </row>
    <row r="253" spans="1:5" ht="25.5" x14ac:dyDescent="0.25">
      <c r="A253" s="3" t="s">
        <v>175</v>
      </c>
      <c r="B253" s="16" t="str">
        <f t="shared" si="3"/>
        <v>Ar 4 mm diametra konektoru: Adatu tipa, liekts (Atsauces Nr. Erbe 21191-021 vai analogs)</v>
      </c>
      <c r="C253" s="13">
        <v>5</v>
      </c>
      <c r="D253" s="35">
        <v>0</v>
      </c>
      <c r="E253" s="13"/>
    </row>
    <row r="254" spans="1:5" ht="25.5" x14ac:dyDescent="0.25">
      <c r="A254" s="3" t="s">
        <v>176</v>
      </c>
      <c r="B254" s="16" t="str">
        <f t="shared" si="3"/>
        <v>Ar 4 mm diametra konektoru: Lodītes tipa, diametrs 6 mm, taisns (Atsauces Nr. Erbe 21191-029 vai analogs)</v>
      </c>
      <c r="C254" s="13">
        <v>5</v>
      </c>
      <c r="D254" s="35">
        <v>0</v>
      </c>
      <c r="E254" s="13"/>
    </row>
    <row r="255" spans="1:5" ht="25.5" x14ac:dyDescent="0.25">
      <c r="A255" s="3" t="s">
        <v>177</v>
      </c>
      <c r="B255" s="16" t="str">
        <f t="shared" si="3"/>
        <v>Ar 4 mm diametra konektoru: Lodītes tipa, diametrs 4 mm, taisns (Atsauces Nr. Erbe 21191-028 vai analogs)</v>
      </c>
      <c r="C255" s="13">
        <v>5</v>
      </c>
      <c r="D255" s="35">
        <v>0</v>
      </c>
      <c r="E255" s="13"/>
    </row>
    <row r="256" spans="1:5" ht="25.5" x14ac:dyDescent="0.25">
      <c r="A256" s="3" t="s">
        <v>178</v>
      </c>
      <c r="B256" s="16" t="str">
        <f t="shared" si="3"/>
        <v>Ar 4 mm diametra konektoru: Cilpas tipa, D formas, cilpas izmērs 20 x 20 mm ±2 mm (Atsauces Nr. Erbe 21191-044 vai analogs)</v>
      </c>
      <c r="C256" s="13">
        <v>5</v>
      </c>
      <c r="D256" s="35">
        <v>0</v>
      </c>
      <c r="E256" s="13"/>
    </row>
    <row r="257" spans="1:5" ht="25.5" x14ac:dyDescent="0.25">
      <c r="A257" s="3" t="s">
        <v>325</v>
      </c>
      <c r="B257" s="16" t="str">
        <f t="shared" si="3"/>
        <v>Ar 4 mm diametra konektoru: Cilpas tipa, D formas, cilpas izmērs 15 x 20 mm ±2 mm (Atsauces Nr. Erbe 21191-042 vai analogs)</v>
      </c>
      <c r="C257" s="13">
        <v>5</v>
      </c>
      <c r="D257" s="35">
        <v>0</v>
      </c>
      <c r="E257" s="13"/>
    </row>
    <row r="258" spans="1:5" ht="26.25" thickBot="1" x14ac:dyDescent="0.3">
      <c r="A258" s="3" t="s">
        <v>326</v>
      </c>
      <c r="B258" s="16" t="str">
        <f t="shared" si="3"/>
        <v>Ar 4 mm diametra konektoru: Cilpas tipa, D formas, cilpas izmērs 10 x 10 mm ±2 mm (Atsauces Nr. Erbe 21191-048 vai analogs)</v>
      </c>
      <c r="C258" s="13">
        <v>5</v>
      </c>
      <c r="D258" s="35">
        <v>0</v>
      </c>
      <c r="E258" s="13"/>
    </row>
    <row r="259" spans="1:5" x14ac:dyDescent="0.25">
      <c r="A259" s="29"/>
      <c r="B259" s="30" t="s">
        <v>60</v>
      </c>
      <c r="C259" s="74">
        <v>23442</v>
      </c>
      <c r="D259" s="75"/>
      <c r="E259" s="76"/>
    </row>
    <row r="261" spans="1:5" ht="41.25" x14ac:dyDescent="0.25">
      <c r="A261" s="5" t="s">
        <v>7</v>
      </c>
      <c r="B261" s="31" t="s">
        <v>36</v>
      </c>
      <c r="C261" s="6" t="s">
        <v>70</v>
      </c>
      <c r="D261" s="6" t="s">
        <v>71</v>
      </c>
      <c r="E261" s="6" t="s">
        <v>72</v>
      </c>
    </row>
    <row r="262" spans="1:5" ht="15.75" x14ac:dyDescent="0.25">
      <c r="A262" s="2" t="s">
        <v>352</v>
      </c>
      <c r="B262" s="8" t="s">
        <v>330</v>
      </c>
      <c r="C262" s="77"/>
      <c r="D262" s="78"/>
      <c r="E262" s="79"/>
    </row>
    <row r="263" spans="1:5" x14ac:dyDescent="0.25">
      <c r="A263" s="24"/>
      <c r="B263" s="25" t="str">
        <f>CONCATENATE("Cena kopā ",A262," pozīcijai bez PVN, EUR:")</f>
        <v>Cena kopā 9. pozīcijai bez PVN, EUR:</v>
      </c>
      <c r="C263" s="80">
        <f>SUMPRODUCT(C292:C308,D292:D308)</f>
        <v>0</v>
      </c>
      <c r="D263" s="81"/>
      <c r="E263" s="82"/>
    </row>
    <row r="264" spans="1:5" x14ac:dyDescent="0.25">
      <c r="A264" s="22"/>
      <c r="B264" s="15" t="s">
        <v>41</v>
      </c>
      <c r="C264" s="65">
        <v>0</v>
      </c>
      <c r="D264" s="66"/>
      <c r="E264" s="67"/>
    </row>
    <row r="265" spans="1:5" x14ac:dyDescent="0.25">
      <c r="A265" s="22"/>
      <c r="B265" s="23" t="s">
        <v>42</v>
      </c>
      <c r="C265" s="68">
        <f>C264*C263+C263</f>
        <v>0</v>
      </c>
      <c r="D265" s="69"/>
      <c r="E265" s="70"/>
    </row>
    <row r="266" spans="1:5" x14ac:dyDescent="0.25">
      <c r="A266" s="4"/>
      <c r="B266" s="15" t="s">
        <v>12</v>
      </c>
      <c r="C266" s="71"/>
      <c r="D266" s="72"/>
      <c r="E266" s="73"/>
    </row>
    <row r="267" spans="1:5" x14ac:dyDescent="0.25">
      <c r="A267" s="19" t="s">
        <v>353</v>
      </c>
      <c r="B267" s="32" t="s">
        <v>11</v>
      </c>
      <c r="C267" s="33"/>
      <c r="D267" s="33"/>
      <c r="E267" s="34"/>
    </row>
    <row r="268" spans="1:5" x14ac:dyDescent="0.25">
      <c r="A268" s="3" t="s">
        <v>354</v>
      </c>
      <c r="B268" s="16" t="s">
        <v>237</v>
      </c>
      <c r="C268" s="13"/>
      <c r="D268" s="13"/>
      <c r="E268" s="13"/>
    </row>
    <row r="269" spans="1:5" x14ac:dyDescent="0.25">
      <c r="A269" s="3" t="s">
        <v>355</v>
      </c>
      <c r="B269" s="16" t="s">
        <v>332</v>
      </c>
      <c r="C269" s="13"/>
      <c r="D269" s="13"/>
      <c r="E269" s="13"/>
    </row>
    <row r="270" spans="1:5" x14ac:dyDescent="0.25">
      <c r="A270" s="3" t="s">
        <v>389</v>
      </c>
      <c r="B270" s="16" t="s">
        <v>240</v>
      </c>
      <c r="C270" s="13"/>
      <c r="D270" s="13"/>
      <c r="E270" s="13"/>
    </row>
    <row r="271" spans="1:5" x14ac:dyDescent="0.25">
      <c r="A271" s="3" t="s">
        <v>356</v>
      </c>
      <c r="B271" s="16" t="s">
        <v>331</v>
      </c>
      <c r="C271" s="13"/>
      <c r="D271" s="13"/>
      <c r="E271" s="13"/>
    </row>
    <row r="272" spans="1:5" x14ac:dyDescent="0.25">
      <c r="A272" s="3" t="s">
        <v>357</v>
      </c>
      <c r="B272" s="41" t="s">
        <v>333</v>
      </c>
      <c r="C272" s="13"/>
      <c r="D272" s="13"/>
      <c r="E272" s="13"/>
    </row>
    <row r="273" spans="1:5" x14ac:dyDescent="0.25">
      <c r="A273" s="3" t="s">
        <v>358</v>
      </c>
      <c r="B273" s="38" t="s">
        <v>334</v>
      </c>
      <c r="C273" s="13"/>
      <c r="D273" s="13"/>
      <c r="E273" s="13"/>
    </row>
    <row r="274" spans="1:5" x14ac:dyDescent="0.25">
      <c r="A274" s="3" t="s">
        <v>359</v>
      </c>
      <c r="B274" s="40" t="s">
        <v>335</v>
      </c>
      <c r="C274" s="13"/>
      <c r="D274" s="13"/>
      <c r="E274" s="13"/>
    </row>
    <row r="275" spans="1:5" x14ac:dyDescent="0.25">
      <c r="A275" s="3" t="s">
        <v>360</v>
      </c>
      <c r="B275" s="40" t="s">
        <v>336</v>
      </c>
      <c r="C275" s="13"/>
      <c r="D275" s="13"/>
      <c r="E275" s="13"/>
    </row>
    <row r="276" spans="1:5" ht="25.5" x14ac:dyDescent="0.25">
      <c r="A276" s="3" t="s">
        <v>361</v>
      </c>
      <c r="B276" s="40" t="s">
        <v>337</v>
      </c>
      <c r="C276" s="13"/>
      <c r="D276" s="13"/>
      <c r="E276" s="13"/>
    </row>
    <row r="277" spans="1:5" ht="25.5" x14ac:dyDescent="0.25">
      <c r="A277" s="3" t="s">
        <v>362</v>
      </c>
      <c r="B277" s="40" t="s">
        <v>338</v>
      </c>
      <c r="C277" s="13"/>
      <c r="D277" s="13"/>
      <c r="E277" s="13"/>
    </row>
    <row r="278" spans="1:5" ht="25.5" x14ac:dyDescent="0.25">
      <c r="A278" s="3" t="s">
        <v>363</v>
      </c>
      <c r="B278" s="40" t="s">
        <v>339</v>
      </c>
      <c r="C278" s="13"/>
      <c r="D278" s="13"/>
      <c r="E278" s="13"/>
    </row>
    <row r="279" spans="1:5" ht="25.5" x14ac:dyDescent="0.25">
      <c r="A279" s="3" t="s">
        <v>364</v>
      </c>
      <c r="B279" s="40" t="s">
        <v>340</v>
      </c>
      <c r="C279" s="13"/>
      <c r="D279" s="13"/>
      <c r="E279" s="13"/>
    </row>
    <row r="280" spans="1:5" ht="25.5" x14ac:dyDescent="0.25">
      <c r="A280" s="3" t="s">
        <v>365</v>
      </c>
      <c r="B280" s="40" t="s">
        <v>341</v>
      </c>
      <c r="C280" s="13"/>
      <c r="D280" s="13"/>
      <c r="E280" s="13"/>
    </row>
    <row r="281" spans="1:5" ht="25.5" x14ac:dyDescent="0.25">
      <c r="A281" s="3" t="s">
        <v>366</v>
      </c>
      <c r="B281" s="40" t="s">
        <v>342</v>
      </c>
      <c r="C281" s="13"/>
      <c r="D281" s="13"/>
      <c r="E281" s="13"/>
    </row>
    <row r="282" spans="1:5" x14ac:dyDescent="0.25">
      <c r="A282" s="3" t="s">
        <v>367</v>
      </c>
      <c r="B282" s="41" t="s">
        <v>351</v>
      </c>
      <c r="C282" s="13"/>
      <c r="D282" s="13"/>
      <c r="E282" s="13"/>
    </row>
    <row r="283" spans="1:5" x14ac:dyDescent="0.25">
      <c r="A283" s="3" t="s">
        <v>368</v>
      </c>
      <c r="B283" s="38" t="s">
        <v>343</v>
      </c>
      <c r="C283" s="13"/>
      <c r="D283" s="13"/>
      <c r="E283" s="13"/>
    </row>
    <row r="284" spans="1:5" ht="25.5" x14ac:dyDescent="0.25">
      <c r="A284" s="3" t="s">
        <v>369</v>
      </c>
      <c r="B284" s="40" t="s">
        <v>344</v>
      </c>
      <c r="C284" s="13"/>
      <c r="D284" s="13"/>
      <c r="E284" s="13"/>
    </row>
    <row r="285" spans="1:5" ht="25.5" x14ac:dyDescent="0.25">
      <c r="A285" s="3" t="s">
        <v>370</v>
      </c>
      <c r="B285" s="40" t="s">
        <v>345</v>
      </c>
      <c r="C285" s="13"/>
      <c r="D285" s="13"/>
      <c r="E285" s="13"/>
    </row>
    <row r="286" spans="1:5" ht="25.5" x14ac:dyDescent="0.25">
      <c r="A286" s="3" t="s">
        <v>371</v>
      </c>
      <c r="B286" s="40" t="s">
        <v>346</v>
      </c>
      <c r="C286" s="13"/>
      <c r="D286" s="13"/>
      <c r="E286" s="13"/>
    </row>
    <row r="287" spans="1:5" ht="25.5" x14ac:dyDescent="0.25">
      <c r="A287" s="3" t="s">
        <v>372</v>
      </c>
      <c r="B287" s="40" t="s">
        <v>347</v>
      </c>
      <c r="C287" s="13"/>
      <c r="D287" s="13"/>
      <c r="E287" s="13"/>
    </row>
    <row r="288" spans="1:5" ht="25.5" x14ac:dyDescent="0.25">
      <c r="A288" s="3" t="s">
        <v>373</v>
      </c>
      <c r="B288" s="40" t="s">
        <v>348</v>
      </c>
      <c r="C288" s="13"/>
      <c r="D288" s="13"/>
      <c r="E288" s="13"/>
    </row>
    <row r="289" spans="1:5" ht="25.5" x14ac:dyDescent="0.25">
      <c r="A289" s="3" t="s">
        <v>390</v>
      </c>
      <c r="B289" s="40" t="s">
        <v>349</v>
      </c>
      <c r="C289" s="13"/>
      <c r="D289" s="13"/>
      <c r="E289" s="13"/>
    </row>
    <row r="290" spans="1:5" ht="25.5" x14ac:dyDescent="0.25">
      <c r="A290" s="3" t="s">
        <v>391</v>
      </c>
      <c r="B290" s="40" t="s">
        <v>350</v>
      </c>
      <c r="C290" s="13"/>
      <c r="D290" s="13"/>
      <c r="E290" s="13"/>
    </row>
    <row r="291" spans="1:5" ht="29.25" x14ac:dyDescent="0.25">
      <c r="A291" s="19" t="s">
        <v>374</v>
      </c>
      <c r="B291" s="18" t="s">
        <v>83</v>
      </c>
      <c r="C291" s="17" t="s">
        <v>73</v>
      </c>
      <c r="D291" s="17" t="s">
        <v>40</v>
      </c>
      <c r="E291" s="17" t="s">
        <v>69</v>
      </c>
    </row>
    <row r="292" spans="1:5" ht="25.5" x14ac:dyDescent="0.25">
      <c r="A292" s="3" t="s">
        <v>375</v>
      </c>
      <c r="B292" s="16" t="s">
        <v>392</v>
      </c>
      <c r="C292" s="13">
        <v>5</v>
      </c>
      <c r="D292" s="35">
        <v>0</v>
      </c>
      <c r="E292" s="13"/>
    </row>
    <row r="293" spans="1:5" ht="25.5" x14ac:dyDescent="0.25">
      <c r="A293" s="3" t="s">
        <v>376</v>
      </c>
      <c r="B293" s="16" t="s">
        <v>393</v>
      </c>
      <c r="C293" s="13">
        <v>5</v>
      </c>
      <c r="D293" s="35">
        <v>0</v>
      </c>
      <c r="E293" s="13"/>
    </row>
    <row r="294" spans="1:5" ht="25.5" x14ac:dyDescent="0.25">
      <c r="A294" s="3" t="s">
        <v>377</v>
      </c>
      <c r="B294" s="16" t="s">
        <v>394</v>
      </c>
      <c r="C294" s="13">
        <v>5</v>
      </c>
      <c r="D294" s="35">
        <v>0</v>
      </c>
      <c r="E294" s="13"/>
    </row>
    <row r="295" spans="1:5" ht="25.5" x14ac:dyDescent="0.25">
      <c r="A295" s="3" t="s">
        <v>378</v>
      </c>
      <c r="B295" s="16" t="s">
        <v>395</v>
      </c>
      <c r="C295" s="13">
        <v>5</v>
      </c>
      <c r="D295" s="35">
        <v>0</v>
      </c>
      <c r="E295" s="13"/>
    </row>
    <row r="296" spans="1:5" ht="25.5" x14ac:dyDescent="0.25">
      <c r="A296" s="3" t="s">
        <v>379</v>
      </c>
      <c r="B296" s="16" t="s">
        <v>396</v>
      </c>
      <c r="C296" s="13">
        <v>5</v>
      </c>
      <c r="D296" s="35">
        <v>0</v>
      </c>
      <c r="E296" s="13"/>
    </row>
    <row r="297" spans="1:5" ht="25.5" x14ac:dyDescent="0.25">
      <c r="A297" s="3" t="s">
        <v>380</v>
      </c>
      <c r="B297" s="16" t="s">
        <v>397</v>
      </c>
      <c r="C297" s="13">
        <v>5</v>
      </c>
      <c r="D297" s="35">
        <v>0</v>
      </c>
      <c r="E297" s="13"/>
    </row>
    <row r="298" spans="1:5" ht="25.5" x14ac:dyDescent="0.25">
      <c r="A298" s="3" t="s">
        <v>381</v>
      </c>
      <c r="B298" s="16" t="s">
        <v>398</v>
      </c>
      <c r="C298" s="13">
        <v>5</v>
      </c>
      <c r="D298" s="35">
        <v>0</v>
      </c>
      <c r="E298" s="13"/>
    </row>
    <row r="299" spans="1:5" ht="25.5" x14ac:dyDescent="0.25">
      <c r="A299" s="3" t="s">
        <v>382</v>
      </c>
      <c r="B299" s="16" t="s">
        <v>399</v>
      </c>
      <c r="C299" s="13">
        <v>5</v>
      </c>
      <c r="D299" s="35">
        <v>0</v>
      </c>
      <c r="E299" s="13"/>
    </row>
    <row r="300" spans="1:5" ht="25.5" x14ac:dyDescent="0.25">
      <c r="A300" s="3" t="s">
        <v>383</v>
      </c>
      <c r="B300" s="16" t="s">
        <v>400</v>
      </c>
      <c r="C300" s="13">
        <v>5</v>
      </c>
      <c r="D300" s="35">
        <v>0</v>
      </c>
      <c r="E300" s="13"/>
    </row>
    <row r="301" spans="1:5" ht="25.5" x14ac:dyDescent="0.25">
      <c r="A301" s="3" t="s">
        <v>384</v>
      </c>
      <c r="B301" s="16" t="s">
        <v>401</v>
      </c>
      <c r="C301" s="13">
        <v>5</v>
      </c>
      <c r="D301" s="35">
        <v>0</v>
      </c>
      <c r="E301" s="13"/>
    </row>
    <row r="302" spans="1:5" ht="25.5" x14ac:dyDescent="0.25">
      <c r="A302" s="3" t="s">
        <v>385</v>
      </c>
      <c r="B302" s="16" t="s">
        <v>402</v>
      </c>
      <c r="C302" s="13">
        <v>5</v>
      </c>
      <c r="D302" s="35">
        <v>0</v>
      </c>
      <c r="E302" s="13"/>
    </row>
    <row r="303" spans="1:5" ht="25.5" x14ac:dyDescent="0.25">
      <c r="A303" s="3" t="s">
        <v>386</v>
      </c>
      <c r="B303" s="16" t="s">
        <v>403</v>
      </c>
      <c r="C303" s="13">
        <v>5</v>
      </c>
      <c r="D303" s="35">
        <v>0</v>
      </c>
      <c r="E303" s="13"/>
    </row>
    <row r="304" spans="1:5" ht="25.5" x14ac:dyDescent="0.25">
      <c r="A304" s="3" t="s">
        <v>387</v>
      </c>
      <c r="B304" s="16" t="s">
        <v>404</v>
      </c>
      <c r="C304" s="13">
        <v>5</v>
      </c>
      <c r="D304" s="35">
        <v>0</v>
      </c>
      <c r="E304" s="13"/>
    </row>
    <row r="305" spans="1:5" ht="25.5" x14ac:dyDescent="0.25">
      <c r="A305" s="3" t="s">
        <v>388</v>
      </c>
      <c r="B305" s="16" t="s">
        <v>405</v>
      </c>
      <c r="C305" s="13">
        <v>5</v>
      </c>
      <c r="D305" s="35">
        <v>0</v>
      </c>
      <c r="E305" s="13"/>
    </row>
    <row r="306" spans="1:5" ht="25.5" x14ac:dyDescent="0.25">
      <c r="A306" s="3" t="s">
        <v>409</v>
      </c>
      <c r="B306" s="16" t="s">
        <v>406</v>
      </c>
      <c r="C306" s="13">
        <v>5</v>
      </c>
      <c r="D306" s="35">
        <v>0</v>
      </c>
      <c r="E306" s="13"/>
    </row>
    <row r="307" spans="1:5" ht="25.5" x14ac:dyDescent="0.25">
      <c r="A307" s="3" t="s">
        <v>410</v>
      </c>
      <c r="B307" s="16" t="s">
        <v>407</v>
      </c>
      <c r="C307" s="13">
        <v>5</v>
      </c>
      <c r="D307" s="35">
        <v>0</v>
      </c>
      <c r="E307" s="13"/>
    </row>
    <row r="308" spans="1:5" ht="26.25" thickBot="1" x14ac:dyDescent="0.3">
      <c r="A308" s="3" t="s">
        <v>411</v>
      </c>
      <c r="B308" s="16" t="s">
        <v>408</v>
      </c>
      <c r="C308" s="13">
        <v>5</v>
      </c>
      <c r="D308" s="35">
        <v>0</v>
      </c>
      <c r="E308" s="13"/>
    </row>
    <row r="309" spans="1:5" x14ac:dyDescent="0.25">
      <c r="A309" s="29"/>
      <c r="B309" s="30" t="s">
        <v>60</v>
      </c>
      <c r="C309" s="74">
        <v>23442</v>
      </c>
      <c r="D309" s="75"/>
      <c r="E309" s="76"/>
    </row>
    <row r="311" spans="1:5" ht="41.25" x14ac:dyDescent="0.25">
      <c r="A311" s="5" t="s">
        <v>7</v>
      </c>
      <c r="B311" s="31" t="s">
        <v>36</v>
      </c>
      <c r="C311" s="6" t="s">
        <v>70</v>
      </c>
      <c r="D311" s="6" t="s">
        <v>71</v>
      </c>
      <c r="E311" s="6" t="s">
        <v>72</v>
      </c>
    </row>
    <row r="312" spans="1:5" ht="15.75" x14ac:dyDescent="0.25">
      <c r="A312" s="2" t="s">
        <v>412</v>
      </c>
      <c r="B312" s="8" t="s">
        <v>424</v>
      </c>
      <c r="C312" s="77"/>
      <c r="D312" s="78"/>
      <c r="E312" s="79"/>
    </row>
    <row r="313" spans="1:5" x14ac:dyDescent="0.25">
      <c r="A313" s="24"/>
      <c r="B313" s="25" t="str">
        <f>CONCATENATE("Cena kopā ",A312," pozīcijai bez PVN, EUR:")</f>
        <v>Cena kopā 10. pozīcijai bez PVN, EUR:</v>
      </c>
      <c r="C313" s="80">
        <f>SUMPRODUCT(C326:C327,D326:D327)</f>
        <v>0</v>
      </c>
      <c r="D313" s="81"/>
      <c r="E313" s="82"/>
    </row>
    <row r="314" spans="1:5" x14ac:dyDescent="0.25">
      <c r="A314" s="22"/>
      <c r="B314" s="15" t="s">
        <v>41</v>
      </c>
      <c r="C314" s="65">
        <v>0</v>
      </c>
      <c r="D314" s="66"/>
      <c r="E314" s="67"/>
    </row>
    <row r="315" spans="1:5" x14ac:dyDescent="0.25">
      <c r="A315" s="22"/>
      <c r="B315" s="23" t="s">
        <v>42</v>
      </c>
      <c r="C315" s="68">
        <f>C314*C313+C313</f>
        <v>0</v>
      </c>
      <c r="D315" s="69"/>
      <c r="E315" s="70"/>
    </row>
    <row r="316" spans="1:5" x14ac:dyDescent="0.25">
      <c r="A316" s="4"/>
      <c r="B316" s="15" t="s">
        <v>12</v>
      </c>
      <c r="C316" s="71"/>
      <c r="D316" s="72"/>
      <c r="E316" s="73"/>
    </row>
    <row r="317" spans="1:5" x14ac:dyDescent="0.25">
      <c r="A317" s="19" t="s">
        <v>413</v>
      </c>
      <c r="B317" s="32" t="s">
        <v>11</v>
      </c>
      <c r="C317" s="33"/>
      <c r="D317" s="33"/>
      <c r="E317" s="34"/>
    </row>
    <row r="318" spans="1:5" x14ac:dyDescent="0.25">
      <c r="A318" s="3" t="s">
        <v>414</v>
      </c>
      <c r="B318" s="16" t="s">
        <v>424</v>
      </c>
      <c r="C318" s="13"/>
      <c r="D318" s="13"/>
      <c r="E318" s="13"/>
    </row>
    <row r="319" spans="1:5" x14ac:dyDescent="0.25">
      <c r="A319" s="3" t="s">
        <v>415</v>
      </c>
      <c r="B319" s="16" t="s">
        <v>425</v>
      </c>
      <c r="C319" s="13"/>
      <c r="D319" s="13"/>
      <c r="E319" s="13"/>
    </row>
    <row r="320" spans="1:5" x14ac:dyDescent="0.25">
      <c r="A320" s="3" t="s">
        <v>416</v>
      </c>
      <c r="B320" s="16" t="s">
        <v>426</v>
      </c>
      <c r="C320" s="13"/>
      <c r="D320" s="13"/>
      <c r="E320" s="13"/>
    </row>
    <row r="321" spans="1:5" x14ac:dyDescent="0.25">
      <c r="A321" s="3" t="s">
        <v>417</v>
      </c>
      <c r="B321" s="16" t="s">
        <v>427</v>
      </c>
      <c r="C321" s="13"/>
      <c r="D321" s="13"/>
      <c r="E321" s="13"/>
    </row>
    <row r="322" spans="1:5" x14ac:dyDescent="0.25">
      <c r="A322" s="3" t="s">
        <v>418</v>
      </c>
      <c r="B322" s="41" t="s">
        <v>430</v>
      </c>
      <c r="C322" s="13"/>
      <c r="D322" s="13"/>
      <c r="E322" s="13"/>
    </row>
    <row r="323" spans="1:5" ht="25.5" x14ac:dyDescent="0.25">
      <c r="A323" s="3" t="s">
        <v>419</v>
      </c>
      <c r="B323" s="40" t="s">
        <v>428</v>
      </c>
      <c r="C323" s="13"/>
      <c r="D323" s="13"/>
      <c r="E323" s="13"/>
    </row>
    <row r="324" spans="1:5" ht="25.5" x14ac:dyDescent="0.25">
      <c r="A324" s="3" t="s">
        <v>420</v>
      </c>
      <c r="B324" s="40" t="s">
        <v>429</v>
      </c>
      <c r="C324" s="13"/>
      <c r="D324" s="13"/>
      <c r="E324" s="13"/>
    </row>
    <row r="325" spans="1:5" ht="29.25" x14ac:dyDescent="0.25">
      <c r="A325" s="19" t="s">
        <v>421</v>
      </c>
      <c r="B325" s="18" t="s">
        <v>83</v>
      </c>
      <c r="C325" s="17" t="s">
        <v>73</v>
      </c>
      <c r="D325" s="17" t="s">
        <v>40</v>
      </c>
      <c r="E325" s="17" t="s">
        <v>69</v>
      </c>
    </row>
    <row r="326" spans="1:5" x14ac:dyDescent="0.25">
      <c r="A326" s="3" t="s">
        <v>422</v>
      </c>
      <c r="B326" s="16" t="s">
        <v>428</v>
      </c>
      <c r="C326" s="13">
        <v>5</v>
      </c>
      <c r="D326" s="35">
        <v>0</v>
      </c>
      <c r="E326" s="13"/>
    </row>
    <row r="327" spans="1:5" ht="26.25" thickBot="1" x14ac:dyDescent="0.3">
      <c r="A327" s="3" t="s">
        <v>423</v>
      </c>
      <c r="B327" s="16" t="s">
        <v>429</v>
      </c>
      <c r="C327" s="13">
        <v>5</v>
      </c>
      <c r="D327" s="35">
        <v>0</v>
      </c>
      <c r="E327" s="13"/>
    </row>
    <row r="328" spans="1:5" x14ac:dyDescent="0.25">
      <c r="A328" s="29"/>
      <c r="B328" s="30" t="s">
        <v>60</v>
      </c>
      <c r="C328" s="74">
        <v>23442</v>
      </c>
      <c r="D328" s="75"/>
      <c r="E328" s="76"/>
    </row>
    <row r="330" spans="1:5" ht="41.25" x14ac:dyDescent="0.25">
      <c r="A330" s="5" t="s">
        <v>7</v>
      </c>
      <c r="B330" s="31" t="s">
        <v>36</v>
      </c>
      <c r="C330" s="6" t="s">
        <v>70</v>
      </c>
      <c r="D330" s="6" t="s">
        <v>71</v>
      </c>
      <c r="E330" s="6" t="s">
        <v>72</v>
      </c>
    </row>
    <row r="331" spans="1:5" ht="15.75" x14ac:dyDescent="0.25">
      <c r="A331" s="2" t="s">
        <v>452</v>
      </c>
      <c r="B331" s="8" t="s">
        <v>520</v>
      </c>
      <c r="C331" s="77"/>
      <c r="D331" s="78"/>
      <c r="E331" s="79"/>
    </row>
    <row r="332" spans="1:5" x14ac:dyDescent="0.25">
      <c r="A332" s="24"/>
      <c r="B332" s="25" t="str">
        <f>CONCATENATE("Cena kopā ",A331," pozīcijai bez PVN, EUR:")</f>
        <v>Cena kopā 11. pozīcijai bez PVN, EUR:</v>
      </c>
      <c r="C332" s="80">
        <f>SUMPRODUCT(C341:C341,D341:D341)</f>
        <v>0</v>
      </c>
      <c r="D332" s="81"/>
      <c r="E332" s="82"/>
    </row>
    <row r="333" spans="1:5" x14ac:dyDescent="0.25">
      <c r="A333" s="22"/>
      <c r="B333" s="15" t="s">
        <v>41</v>
      </c>
      <c r="C333" s="65">
        <v>0</v>
      </c>
      <c r="D333" s="66"/>
      <c r="E333" s="67"/>
    </row>
    <row r="334" spans="1:5" x14ac:dyDescent="0.25">
      <c r="A334" s="22"/>
      <c r="B334" s="23" t="s">
        <v>42</v>
      </c>
      <c r="C334" s="68">
        <f>C333*C332+C332</f>
        <v>0</v>
      </c>
      <c r="D334" s="69"/>
      <c r="E334" s="70"/>
    </row>
    <row r="335" spans="1:5" x14ac:dyDescent="0.25">
      <c r="A335" s="4"/>
      <c r="B335" s="15" t="s">
        <v>12</v>
      </c>
      <c r="C335" s="71"/>
      <c r="D335" s="72"/>
      <c r="E335" s="73"/>
    </row>
    <row r="336" spans="1:5" x14ac:dyDescent="0.25">
      <c r="A336" s="19" t="s">
        <v>453</v>
      </c>
      <c r="B336" s="32" t="s">
        <v>11</v>
      </c>
      <c r="C336" s="33"/>
      <c r="D336" s="33"/>
      <c r="E336" s="34"/>
    </row>
    <row r="337" spans="1:5" x14ac:dyDescent="0.25">
      <c r="A337" s="3" t="s">
        <v>454</v>
      </c>
      <c r="B337" s="16" t="s">
        <v>521</v>
      </c>
      <c r="C337" s="13"/>
      <c r="D337" s="13"/>
      <c r="E337" s="13"/>
    </row>
    <row r="338" spans="1:5" x14ac:dyDescent="0.25">
      <c r="A338" s="3" t="s">
        <v>455</v>
      </c>
      <c r="B338" s="16" t="s">
        <v>206</v>
      </c>
      <c r="C338" s="13"/>
      <c r="D338" s="13"/>
      <c r="E338" s="13"/>
    </row>
    <row r="339" spans="1:5" x14ac:dyDescent="0.25">
      <c r="A339" s="3" t="s">
        <v>456</v>
      </c>
      <c r="B339" s="16" t="s">
        <v>427</v>
      </c>
      <c r="C339" s="13"/>
      <c r="D339" s="13"/>
      <c r="E339" s="13"/>
    </row>
    <row r="340" spans="1:5" ht="29.25" x14ac:dyDescent="0.25">
      <c r="A340" s="19" t="s">
        <v>457</v>
      </c>
      <c r="B340" s="18" t="s">
        <v>83</v>
      </c>
      <c r="C340" s="17" t="s">
        <v>73</v>
      </c>
      <c r="D340" s="17" t="s">
        <v>40</v>
      </c>
      <c r="E340" s="17" t="s">
        <v>69</v>
      </c>
    </row>
    <row r="341" spans="1:5" ht="14.25" customHeight="1" thickBot="1" x14ac:dyDescent="0.3">
      <c r="A341" s="3" t="s">
        <v>458</v>
      </c>
      <c r="B341" s="16" t="s">
        <v>225</v>
      </c>
      <c r="C341" s="13">
        <f>612*2</f>
        <v>1224</v>
      </c>
      <c r="D341" s="35">
        <v>0</v>
      </c>
      <c r="E341" s="13"/>
    </row>
    <row r="342" spans="1:5" x14ac:dyDescent="0.25">
      <c r="A342" s="29"/>
      <c r="B342" s="30" t="s">
        <v>60</v>
      </c>
      <c r="C342" s="74">
        <v>23442</v>
      </c>
      <c r="D342" s="75"/>
      <c r="E342" s="76"/>
    </row>
    <row r="344" spans="1:5" ht="41.25" x14ac:dyDescent="0.25">
      <c r="A344" s="5" t="s">
        <v>7</v>
      </c>
      <c r="B344" s="31" t="s">
        <v>36</v>
      </c>
      <c r="C344" s="6" t="s">
        <v>70</v>
      </c>
      <c r="D344" s="6" t="s">
        <v>71</v>
      </c>
      <c r="E344" s="6" t="s">
        <v>72</v>
      </c>
    </row>
    <row r="345" spans="1:5" ht="15.75" x14ac:dyDescent="0.25">
      <c r="A345" s="2" t="s">
        <v>461</v>
      </c>
      <c r="B345" s="8" t="s">
        <v>918</v>
      </c>
      <c r="C345" s="77"/>
      <c r="D345" s="78"/>
      <c r="E345" s="79"/>
    </row>
    <row r="346" spans="1:5" x14ac:dyDescent="0.25">
      <c r="A346" s="24"/>
      <c r="B346" s="25" t="str">
        <f>CONCATENATE("Cena kopā ",A345," pozīcijai bez PVN, EUR:")</f>
        <v>Cena kopā 12. pozīcijai bez PVN, EUR:</v>
      </c>
      <c r="C346" s="80">
        <f>SUMPRODUCT(C359:C364,D359:D364)</f>
        <v>0</v>
      </c>
      <c r="D346" s="81"/>
      <c r="E346" s="82"/>
    </row>
    <row r="347" spans="1:5" x14ac:dyDescent="0.25">
      <c r="A347" s="22"/>
      <c r="B347" s="15" t="s">
        <v>41</v>
      </c>
      <c r="C347" s="65">
        <v>0</v>
      </c>
      <c r="D347" s="66"/>
      <c r="E347" s="67"/>
    </row>
    <row r="348" spans="1:5" x14ac:dyDescent="0.25">
      <c r="A348" s="22"/>
      <c r="B348" s="23" t="s">
        <v>42</v>
      </c>
      <c r="C348" s="68">
        <f>C347*C346+C346</f>
        <v>0</v>
      </c>
      <c r="D348" s="69"/>
      <c r="E348" s="70"/>
    </row>
    <row r="349" spans="1:5" x14ac:dyDescent="0.25">
      <c r="A349" s="4"/>
      <c r="B349" s="15" t="s">
        <v>12</v>
      </c>
      <c r="C349" s="71"/>
      <c r="D349" s="72"/>
      <c r="E349" s="73"/>
    </row>
    <row r="350" spans="1:5" x14ac:dyDescent="0.25">
      <c r="A350" s="19" t="s">
        <v>462</v>
      </c>
      <c r="B350" s="32" t="s">
        <v>11</v>
      </c>
      <c r="C350" s="33"/>
      <c r="D350" s="33"/>
      <c r="E350" s="34"/>
    </row>
    <row r="351" spans="1:5" ht="25.5" x14ac:dyDescent="0.25">
      <c r="A351" s="3" t="s">
        <v>463</v>
      </c>
      <c r="B351" s="16" t="s">
        <v>539</v>
      </c>
      <c r="C351" s="13"/>
      <c r="D351" s="13"/>
      <c r="E351" s="13"/>
    </row>
    <row r="352" spans="1:5" x14ac:dyDescent="0.25">
      <c r="A352" s="3" t="s">
        <v>464</v>
      </c>
      <c r="B352" s="41" t="s">
        <v>538</v>
      </c>
      <c r="C352" s="13"/>
      <c r="D352" s="13"/>
      <c r="E352" s="13"/>
    </row>
    <row r="353" spans="1:5" x14ac:dyDescent="0.25">
      <c r="A353" s="3" t="s">
        <v>699</v>
      </c>
      <c r="B353" s="40" t="s">
        <v>540</v>
      </c>
      <c r="C353" s="13"/>
      <c r="D353" s="13"/>
      <c r="E353" s="13"/>
    </row>
    <row r="354" spans="1:5" ht="25.5" x14ac:dyDescent="0.25">
      <c r="A354" s="3" t="s">
        <v>706</v>
      </c>
      <c r="B354" s="40" t="s">
        <v>541</v>
      </c>
      <c r="C354" s="13"/>
      <c r="D354" s="13"/>
      <c r="E354" s="13"/>
    </row>
    <row r="355" spans="1:5" ht="25.5" x14ac:dyDescent="0.25">
      <c r="A355" s="3" t="s">
        <v>707</v>
      </c>
      <c r="B355" s="40" t="s">
        <v>542</v>
      </c>
      <c r="C355" s="13"/>
      <c r="D355" s="13"/>
      <c r="E355" s="13"/>
    </row>
    <row r="356" spans="1:5" ht="25.5" x14ac:dyDescent="0.25">
      <c r="A356" s="3" t="s">
        <v>708</v>
      </c>
      <c r="B356" s="40" t="s">
        <v>543</v>
      </c>
      <c r="C356" s="13"/>
      <c r="D356" s="13"/>
      <c r="E356" s="13"/>
    </row>
    <row r="357" spans="1:5" x14ac:dyDescent="0.25">
      <c r="A357" s="3" t="s">
        <v>895</v>
      </c>
      <c r="B357" s="40" t="s">
        <v>544</v>
      </c>
      <c r="C357" s="13"/>
      <c r="D357" s="13"/>
      <c r="E357" s="13"/>
    </row>
    <row r="358" spans="1:5" ht="29.25" x14ac:dyDescent="0.25">
      <c r="A358" s="19" t="s">
        <v>465</v>
      </c>
      <c r="B358" s="18" t="s">
        <v>83</v>
      </c>
      <c r="C358" s="17" t="s">
        <v>73</v>
      </c>
      <c r="D358" s="17" t="s">
        <v>40</v>
      </c>
      <c r="E358" s="17" t="s">
        <v>69</v>
      </c>
    </row>
    <row r="359" spans="1:5" ht="25.5" x14ac:dyDescent="0.25">
      <c r="A359" s="3" t="s">
        <v>466</v>
      </c>
      <c r="B359" s="16" t="s">
        <v>539</v>
      </c>
      <c r="C359" s="13">
        <f>12*50</f>
        <v>600</v>
      </c>
      <c r="D359" s="35">
        <v>0</v>
      </c>
      <c r="E359" s="13"/>
    </row>
    <row r="360" spans="1:5" x14ac:dyDescent="0.25">
      <c r="A360" s="3" t="s">
        <v>704</v>
      </c>
      <c r="B360" s="16" t="s">
        <v>540</v>
      </c>
      <c r="C360" s="13">
        <v>20</v>
      </c>
      <c r="D360" s="35">
        <v>0</v>
      </c>
      <c r="E360" s="13"/>
    </row>
    <row r="361" spans="1:5" ht="25.5" x14ac:dyDescent="0.25">
      <c r="A361" s="3" t="s">
        <v>705</v>
      </c>
      <c r="B361" s="16" t="s">
        <v>541</v>
      </c>
      <c r="C361" s="13">
        <v>20</v>
      </c>
      <c r="D361" s="35">
        <v>0</v>
      </c>
      <c r="E361" s="13"/>
    </row>
    <row r="362" spans="1:5" ht="25.5" x14ac:dyDescent="0.25">
      <c r="A362" s="3" t="s">
        <v>896</v>
      </c>
      <c r="B362" s="16" t="s">
        <v>542</v>
      </c>
      <c r="C362" s="13">
        <v>60</v>
      </c>
      <c r="D362" s="35">
        <v>0</v>
      </c>
      <c r="E362" s="13"/>
    </row>
    <row r="363" spans="1:5" ht="25.5" x14ac:dyDescent="0.25">
      <c r="A363" s="3" t="s">
        <v>897</v>
      </c>
      <c r="B363" s="16" t="s">
        <v>543</v>
      </c>
      <c r="C363" s="13">
        <v>16</v>
      </c>
      <c r="D363" s="35">
        <v>0</v>
      </c>
      <c r="E363" s="13"/>
    </row>
    <row r="364" spans="1:5" ht="15.75" thickBot="1" x14ac:dyDescent="0.3">
      <c r="A364" s="3" t="s">
        <v>898</v>
      </c>
      <c r="B364" s="16" t="s">
        <v>544</v>
      </c>
      <c r="C364" s="13">
        <v>20</v>
      </c>
      <c r="D364" s="35">
        <v>0</v>
      </c>
      <c r="E364" s="13"/>
    </row>
    <row r="365" spans="1:5" x14ac:dyDescent="0.25">
      <c r="A365" s="29"/>
      <c r="B365" s="30" t="s">
        <v>60</v>
      </c>
      <c r="C365" s="74">
        <v>23442</v>
      </c>
      <c r="D365" s="75"/>
      <c r="E365" s="76"/>
    </row>
    <row r="367" spans="1:5" ht="41.25" x14ac:dyDescent="0.25">
      <c r="A367" s="5" t="s">
        <v>7</v>
      </c>
      <c r="B367" s="31" t="s">
        <v>36</v>
      </c>
      <c r="C367" s="6" t="s">
        <v>70</v>
      </c>
      <c r="D367" s="6" t="s">
        <v>71</v>
      </c>
      <c r="E367" s="6" t="s">
        <v>72</v>
      </c>
    </row>
    <row r="368" spans="1:5" ht="15.75" x14ac:dyDescent="0.25">
      <c r="A368" s="2" t="s">
        <v>472</v>
      </c>
      <c r="B368" s="8" t="s">
        <v>431</v>
      </c>
      <c r="C368" s="77"/>
      <c r="D368" s="78"/>
      <c r="E368" s="79"/>
    </row>
    <row r="369" spans="1:5" x14ac:dyDescent="0.25">
      <c r="A369" s="24"/>
      <c r="B369" s="25" t="str">
        <f>CONCATENATE("Cena kopā ",A368," pozīcijai bez PVN, EUR:")</f>
        <v>Cena kopā 13. pozīcijai bez PVN, EUR:</v>
      </c>
      <c r="C369" s="80">
        <f>SUMPRODUCT(C383:C385,D383:D385)</f>
        <v>0</v>
      </c>
      <c r="D369" s="81"/>
      <c r="E369" s="82"/>
    </row>
    <row r="370" spans="1:5" x14ac:dyDescent="0.25">
      <c r="A370" s="22"/>
      <c r="B370" s="15" t="s">
        <v>41</v>
      </c>
      <c r="C370" s="65">
        <v>0</v>
      </c>
      <c r="D370" s="66"/>
      <c r="E370" s="67"/>
    </row>
    <row r="371" spans="1:5" x14ac:dyDescent="0.25">
      <c r="A371" s="22"/>
      <c r="B371" s="23" t="s">
        <v>42</v>
      </c>
      <c r="C371" s="68">
        <f>C370*C369+C369</f>
        <v>0</v>
      </c>
      <c r="D371" s="69"/>
      <c r="E371" s="70"/>
    </row>
    <row r="372" spans="1:5" x14ac:dyDescent="0.25">
      <c r="A372" s="4"/>
      <c r="B372" s="15" t="s">
        <v>12</v>
      </c>
      <c r="C372" s="71"/>
      <c r="D372" s="72"/>
      <c r="E372" s="73"/>
    </row>
    <row r="373" spans="1:5" x14ac:dyDescent="0.25">
      <c r="A373" s="19" t="s">
        <v>473</v>
      </c>
      <c r="B373" s="32" t="s">
        <v>11</v>
      </c>
      <c r="C373" s="33"/>
      <c r="D373" s="33"/>
      <c r="E373" s="34"/>
    </row>
    <row r="374" spans="1:5" x14ac:dyDescent="0.25">
      <c r="A374" s="3" t="s">
        <v>474</v>
      </c>
      <c r="B374" s="16" t="s">
        <v>432</v>
      </c>
      <c r="C374" s="13"/>
      <c r="D374" s="13"/>
      <c r="E374" s="13"/>
    </row>
    <row r="375" spans="1:5" x14ac:dyDescent="0.25">
      <c r="A375" s="3" t="s">
        <v>475</v>
      </c>
      <c r="B375" s="16" t="s">
        <v>433</v>
      </c>
      <c r="C375" s="13"/>
      <c r="D375" s="13"/>
      <c r="E375" s="13"/>
    </row>
    <row r="376" spans="1:5" x14ac:dyDescent="0.25">
      <c r="A376" s="3" t="s">
        <v>718</v>
      </c>
      <c r="B376" s="16" t="s">
        <v>230</v>
      </c>
      <c r="C376" s="13"/>
      <c r="D376" s="13"/>
      <c r="E376" s="13"/>
    </row>
    <row r="377" spans="1:5" x14ac:dyDescent="0.25">
      <c r="A377" s="3" t="s">
        <v>476</v>
      </c>
      <c r="B377" s="16" t="s">
        <v>434</v>
      </c>
      <c r="C377" s="13"/>
      <c r="D377" s="13"/>
      <c r="E377" s="13"/>
    </row>
    <row r="378" spans="1:5" x14ac:dyDescent="0.25">
      <c r="A378" s="3" t="s">
        <v>887</v>
      </c>
      <c r="B378" s="41" t="s">
        <v>435</v>
      </c>
      <c r="C378" s="13"/>
      <c r="D378" s="13"/>
      <c r="E378" s="13"/>
    </row>
    <row r="379" spans="1:5" ht="25.5" x14ac:dyDescent="0.25">
      <c r="A379" s="3" t="s">
        <v>888</v>
      </c>
      <c r="B379" s="40" t="s">
        <v>436</v>
      </c>
      <c r="C379" s="13"/>
      <c r="D379" s="13"/>
      <c r="E379" s="13"/>
    </row>
    <row r="380" spans="1:5" ht="25.5" x14ac:dyDescent="0.25">
      <c r="A380" s="3" t="s">
        <v>889</v>
      </c>
      <c r="B380" s="40" t="s">
        <v>437</v>
      </c>
      <c r="C380" s="13"/>
      <c r="D380" s="13"/>
      <c r="E380" s="13"/>
    </row>
    <row r="381" spans="1:5" ht="25.5" x14ac:dyDescent="0.25">
      <c r="A381" s="3" t="s">
        <v>890</v>
      </c>
      <c r="B381" s="40" t="s">
        <v>438</v>
      </c>
      <c r="C381" s="13"/>
      <c r="D381" s="13"/>
      <c r="E381" s="13"/>
    </row>
    <row r="382" spans="1:5" ht="29.25" x14ac:dyDescent="0.25">
      <c r="A382" s="19" t="s">
        <v>477</v>
      </c>
      <c r="B382" s="18" t="s">
        <v>83</v>
      </c>
      <c r="C382" s="17" t="s">
        <v>73</v>
      </c>
      <c r="D382" s="17" t="s">
        <v>40</v>
      </c>
      <c r="E382" s="17" t="s">
        <v>69</v>
      </c>
    </row>
    <row r="383" spans="1:5" ht="25.5" x14ac:dyDescent="0.25">
      <c r="A383" s="3" t="s">
        <v>478</v>
      </c>
      <c r="B383" s="16" t="s">
        <v>436</v>
      </c>
      <c r="C383" s="13">
        <v>1</v>
      </c>
      <c r="D383" s="35">
        <v>0</v>
      </c>
      <c r="E383" s="13"/>
    </row>
    <row r="384" spans="1:5" ht="25.5" x14ac:dyDescent="0.25">
      <c r="A384" s="3" t="s">
        <v>479</v>
      </c>
      <c r="B384" s="16" t="s">
        <v>437</v>
      </c>
      <c r="C384" s="13">
        <v>1</v>
      </c>
      <c r="D384" s="35">
        <v>0</v>
      </c>
      <c r="E384" s="13"/>
    </row>
    <row r="385" spans="1:5" ht="26.25" thickBot="1" x14ac:dyDescent="0.3">
      <c r="A385" s="3" t="s">
        <v>891</v>
      </c>
      <c r="B385" s="16" t="s">
        <v>438</v>
      </c>
      <c r="C385" s="13">
        <v>1</v>
      </c>
      <c r="D385" s="35">
        <v>0</v>
      </c>
      <c r="E385" s="13"/>
    </row>
    <row r="386" spans="1:5" x14ac:dyDescent="0.25">
      <c r="A386" s="29"/>
      <c r="B386" s="30" t="s">
        <v>60</v>
      </c>
      <c r="C386" s="74">
        <v>23442</v>
      </c>
      <c r="D386" s="75"/>
      <c r="E386" s="76"/>
    </row>
    <row r="388" spans="1:5" ht="41.25" x14ac:dyDescent="0.25">
      <c r="A388" s="5" t="s">
        <v>7</v>
      </c>
      <c r="B388" s="31" t="s">
        <v>36</v>
      </c>
      <c r="C388" s="6" t="s">
        <v>70</v>
      </c>
      <c r="D388" s="6" t="s">
        <v>71</v>
      </c>
      <c r="E388" s="6" t="s">
        <v>72</v>
      </c>
    </row>
    <row r="389" spans="1:5" ht="15.75" x14ac:dyDescent="0.25">
      <c r="A389" s="2" t="s">
        <v>491</v>
      </c>
      <c r="B389" s="8" t="s">
        <v>848</v>
      </c>
      <c r="C389" s="77"/>
      <c r="D389" s="78"/>
      <c r="E389" s="79"/>
    </row>
    <row r="390" spans="1:5" x14ac:dyDescent="0.25">
      <c r="A390" s="24"/>
      <c r="B390" s="25" t="str">
        <f>CONCATENATE("Cena kopā ",A389," pozīcijai bez PVN, EUR:")</f>
        <v>Cena kopā 14. pozīcijai bez PVN, EUR:</v>
      </c>
      <c r="C390" s="80">
        <f>SUMPRODUCT(C404:C406,D404:D406)</f>
        <v>0</v>
      </c>
      <c r="D390" s="81"/>
      <c r="E390" s="82"/>
    </row>
    <row r="391" spans="1:5" x14ac:dyDescent="0.25">
      <c r="A391" s="22"/>
      <c r="B391" s="15" t="s">
        <v>41</v>
      </c>
      <c r="C391" s="65">
        <v>0</v>
      </c>
      <c r="D391" s="66"/>
      <c r="E391" s="67"/>
    </row>
    <row r="392" spans="1:5" x14ac:dyDescent="0.25">
      <c r="A392" s="22"/>
      <c r="B392" s="23" t="s">
        <v>42</v>
      </c>
      <c r="C392" s="68">
        <f>C391*C390+C390</f>
        <v>0</v>
      </c>
      <c r="D392" s="69"/>
      <c r="E392" s="70"/>
    </row>
    <row r="393" spans="1:5" x14ac:dyDescent="0.25">
      <c r="A393" s="4"/>
      <c r="B393" s="15" t="s">
        <v>12</v>
      </c>
      <c r="C393" s="71"/>
      <c r="D393" s="72"/>
      <c r="E393" s="73"/>
    </row>
    <row r="394" spans="1:5" x14ac:dyDescent="0.25">
      <c r="A394" s="19" t="s">
        <v>492</v>
      </c>
      <c r="B394" s="32" t="s">
        <v>11</v>
      </c>
      <c r="C394" s="33"/>
      <c r="D394" s="33"/>
      <c r="E394" s="34"/>
    </row>
    <row r="395" spans="1:5" x14ac:dyDescent="0.25">
      <c r="A395" s="3" t="s">
        <v>493</v>
      </c>
      <c r="B395" s="16" t="s">
        <v>849</v>
      </c>
      <c r="C395" s="13"/>
      <c r="D395" s="13"/>
      <c r="E395" s="13"/>
    </row>
    <row r="396" spans="1:5" x14ac:dyDescent="0.25">
      <c r="A396" s="3" t="s">
        <v>494</v>
      </c>
      <c r="B396" s="16" t="s">
        <v>332</v>
      </c>
      <c r="C396" s="13"/>
      <c r="D396" s="13"/>
      <c r="E396" s="13"/>
    </row>
    <row r="397" spans="1:5" x14ac:dyDescent="0.25">
      <c r="A397" s="3" t="s">
        <v>495</v>
      </c>
      <c r="B397" s="16" t="s">
        <v>850</v>
      </c>
      <c r="C397" s="13"/>
      <c r="D397" s="13"/>
      <c r="E397" s="13"/>
    </row>
    <row r="398" spans="1:5" x14ac:dyDescent="0.25">
      <c r="A398" s="3" t="s">
        <v>496</v>
      </c>
      <c r="B398" s="16" t="s">
        <v>851</v>
      </c>
      <c r="C398" s="13"/>
      <c r="D398" s="13"/>
      <c r="E398" s="13"/>
    </row>
    <row r="399" spans="1:5" x14ac:dyDescent="0.25">
      <c r="A399" s="3" t="s">
        <v>497</v>
      </c>
      <c r="B399" s="41" t="s">
        <v>435</v>
      </c>
      <c r="C399" s="13"/>
      <c r="D399" s="13"/>
      <c r="E399" s="13"/>
    </row>
    <row r="400" spans="1:5" ht="25.5" x14ac:dyDescent="0.25">
      <c r="A400" s="3" t="s">
        <v>498</v>
      </c>
      <c r="B400" s="40" t="s">
        <v>852</v>
      </c>
      <c r="C400" s="13"/>
      <c r="D400" s="13"/>
      <c r="E400" s="13"/>
    </row>
    <row r="401" spans="1:5" ht="25.5" x14ac:dyDescent="0.25">
      <c r="A401" s="3" t="s">
        <v>499</v>
      </c>
      <c r="B401" s="40" t="s">
        <v>853</v>
      </c>
      <c r="C401" s="13"/>
      <c r="D401" s="13"/>
      <c r="E401" s="13"/>
    </row>
    <row r="402" spans="1:5" ht="25.5" x14ac:dyDescent="0.25">
      <c r="A402" s="3" t="s">
        <v>500</v>
      </c>
      <c r="B402" s="40" t="s">
        <v>854</v>
      </c>
      <c r="C402" s="13"/>
      <c r="D402" s="13"/>
      <c r="E402" s="13"/>
    </row>
    <row r="403" spans="1:5" ht="29.25" x14ac:dyDescent="0.25">
      <c r="A403" s="19" t="s">
        <v>501</v>
      </c>
      <c r="B403" s="18" t="s">
        <v>83</v>
      </c>
      <c r="C403" s="17" t="s">
        <v>73</v>
      </c>
      <c r="D403" s="17" t="s">
        <v>40</v>
      </c>
      <c r="E403" s="17" t="s">
        <v>69</v>
      </c>
    </row>
    <row r="404" spans="1:5" ht="25.5" x14ac:dyDescent="0.25">
      <c r="A404" s="3" t="s">
        <v>502</v>
      </c>
      <c r="B404" s="16" t="s">
        <v>852</v>
      </c>
      <c r="C404" s="13">
        <v>5</v>
      </c>
      <c r="D404" s="35">
        <v>0</v>
      </c>
      <c r="E404" s="13"/>
    </row>
    <row r="405" spans="1:5" ht="25.5" x14ac:dyDescent="0.25">
      <c r="A405" s="3" t="s">
        <v>503</v>
      </c>
      <c r="B405" s="16" t="s">
        <v>853</v>
      </c>
      <c r="C405" s="13">
        <v>5</v>
      </c>
      <c r="D405" s="35">
        <v>0</v>
      </c>
      <c r="E405" s="13"/>
    </row>
    <row r="406" spans="1:5" ht="26.25" thickBot="1" x14ac:dyDescent="0.3">
      <c r="A406" s="3" t="s">
        <v>917</v>
      </c>
      <c r="B406" s="16" t="s">
        <v>854</v>
      </c>
      <c r="C406" s="13">
        <v>5</v>
      </c>
      <c r="D406" s="35">
        <v>0</v>
      </c>
      <c r="E406" s="13"/>
    </row>
    <row r="407" spans="1:5" x14ac:dyDescent="0.25">
      <c r="A407" s="29"/>
      <c r="B407" s="30" t="s">
        <v>60</v>
      </c>
      <c r="C407" s="74">
        <v>23442</v>
      </c>
      <c r="D407" s="75"/>
      <c r="E407" s="76"/>
    </row>
    <row r="409" spans="1:5" ht="41.25" x14ac:dyDescent="0.25">
      <c r="A409" s="5" t="s">
        <v>7</v>
      </c>
      <c r="B409" s="31" t="s">
        <v>36</v>
      </c>
      <c r="C409" s="6" t="s">
        <v>70</v>
      </c>
      <c r="D409" s="6" t="s">
        <v>71</v>
      </c>
      <c r="E409" s="6" t="s">
        <v>72</v>
      </c>
    </row>
    <row r="410" spans="1:5" ht="15.75" x14ac:dyDescent="0.25">
      <c r="A410" s="2" t="s">
        <v>509</v>
      </c>
      <c r="B410" s="8" t="s">
        <v>459</v>
      </c>
      <c r="C410" s="77"/>
      <c r="D410" s="78"/>
      <c r="E410" s="79"/>
    </row>
    <row r="411" spans="1:5" x14ac:dyDescent="0.25">
      <c r="A411" s="24"/>
      <c r="B411" s="25" t="str">
        <f>CONCATENATE("Cena kopā ",A410," pozīcijai bez PVN, EUR:")</f>
        <v>Cena kopā 15. pozīcijai bez PVN, EUR:</v>
      </c>
      <c r="C411" s="80">
        <f>SUMPRODUCT(C423:C425,D423:D425)</f>
        <v>0</v>
      </c>
      <c r="D411" s="81"/>
      <c r="E411" s="82"/>
    </row>
    <row r="412" spans="1:5" x14ac:dyDescent="0.25">
      <c r="A412" s="22"/>
      <c r="B412" s="15" t="s">
        <v>41</v>
      </c>
      <c r="C412" s="65">
        <v>0</v>
      </c>
      <c r="D412" s="66"/>
      <c r="E412" s="67"/>
    </row>
    <row r="413" spans="1:5" x14ac:dyDescent="0.25">
      <c r="A413" s="22"/>
      <c r="B413" s="23" t="s">
        <v>42</v>
      </c>
      <c r="C413" s="68">
        <f>C412*C411+C411</f>
        <v>0</v>
      </c>
      <c r="D413" s="69"/>
      <c r="E413" s="70"/>
    </row>
    <row r="414" spans="1:5" x14ac:dyDescent="0.25">
      <c r="A414" s="4"/>
      <c r="B414" s="15" t="s">
        <v>12</v>
      </c>
      <c r="C414" s="71"/>
      <c r="D414" s="72"/>
      <c r="E414" s="73"/>
    </row>
    <row r="415" spans="1:5" x14ac:dyDescent="0.25">
      <c r="A415" s="19" t="s">
        <v>510</v>
      </c>
      <c r="B415" s="32" t="s">
        <v>11</v>
      </c>
      <c r="C415" s="33"/>
      <c r="D415" s="33"/>
      <c r="E415" s="34"/>
    </row>
    <row r="416" spans="1:5" x14ac:dyDescent="0.25">
      <c r="A416" s="3" t="s">
        <v>511</v>
      </c>
      <c r="B416" s="16" t="s">
        <v>460</v>
      </c>
      <c r="C416" s="13"/>
      <c r="D416" s="13"/>
      <c r="E416" s="13"/>
    </row>
    <row r="417" spans="1:5" x14ac:dyDescent="0.25">
      <c r="A417" s="3" t="s">
        <v>512</v>
      </c>
      <c r="B417" s="16" t="s">
        <v>698</v>
      </c>
      <c r="C417" s="13"/>
      <c r="D417" s="13"/>
      <c r="E417" s="13"/>
    </row>
    <row r="418" spans="1:5" x14ac:dyDescent="0.25">
      <c r="A418" s="3" t="s">
        <v>513</v>
      </c>
      <c r="B418" s="16" t="s">
        <v>700</v>
      </c>
      <c r="C418" s="13"/>
      <c r="D418" s="13"/>
      <c r="E418" s="13"/>
    </row>
    <row r="419" spans="1:5" x14ac:dyDescent="0.25">
      <c r="A419" s="3" t="s">
        <v>514</v>
      </c>
      <c r="B419" s="40" t="s">
        <v>701</v>
      </c>
      <c r="C419" s="13"/>
      <c r="D419" s="13"/>
      <c r="E419" s="13"/>
    </row>
    <row r="420" spans="1:5" ht="15" customHeight="1" x14ac:dyDescent="0.25">
      <c r="A420" s="3" t="s">
        <v>515</v>
      </c>
      <c r="B420" s="40" t="s">
        <v>702</v>
      </c>
      <c r="C420" s="13"/>
      <c r="D420" s="13"/>
      <c r="E420" s="13"/>
    </row>
    <row r="421" spans="1:5" ht="25.5" x14ac:dyDescent="0.25">
      <c r="A421" s="3" t="s">
        <v>892</v>
      </c>
      <c r="B421" s="40" t="s">
        <v>703</v>
      </c>
      <c r="C421" s="13"/>
      <c r="D421" s="13"/>
      <c r="E421" s="13"/>
    </row>
    <row r="422" spans="1:5" ht="29.25" x14ac:dyDescent="0.25">
      <c r="A422" s="19" t="s">
        <v>516</v>
      </c>
      <c r="B422" s="18" t="s">
        <v>83</v>
      </c>
      <c r="C422" s="17" t="s">
        <v>73</v>
      </c>
      <c r="D422" s="17" t="s">
        <v>40</v>
      </c>
      <c r="E422" s="17" t="s">
        <v>69</v>
      </c>
    </row>
    <row r="423" spans="1:5" x14ac:dyDescent="0.25">
      <c r="A423" s="3" t="s">
        <v>517</v>
      </c>
      <c r="B423" s="16" t="s">
        <v>701</v>
      </c>
      <c r="C423" s="13">
        <v>120</v>
      </c>
      <c r="D423" s="35">
        <v>0</v>
      </c>
      <c r="E423" s="13"/>
    </row>
    <row r="424" spans="1:5" ht="25.5" x14ac:dyDescent="0.25">
      <c r="A424" s="3" t="s">
        <v>518</v>
      </c>
      <c r="B424" s="26" t="s">
        <v>702</v>
      </c>
      <c r="C424" s="54">
        <v>12</v>
      </c>
      <c r="D424" s="35">
        <v>0</v>
      </c>
      <c r="E424" s="55"/>
    </row>
    <row r="425" spans="1:5" ht="15.75" thickBot="1" x14ac:dyDescent="0.3">
      <c r="A425" s="3" t="s">
        <v>519</v>
      </c>
      <c r="B425" s="26" t="s">
        <v>703</v>
      </c>
      <c r="C425" s="54">
        <v>12</v>
      </c>
      <c r="D425" s="35">
        <v>0</v>
      </c>
      <c r="E425" s="55"/>
    </row>
    <row r="426" spans="1:5" x14ac:dyDescent="0.25">
      <c r="A426" s="29"/>
      <c r="B426" s="30" t="s">
        <v>60</v>
      </c>
      <c r="C426" s="74">
        <v>23442</v>
      </c>
      <c r="D426" s="75"/>
      <c r="E426" s="76"/>
    </row>
    <row r="428" spans="1:5" ht="41.25" x14ac:dyDescent="0.25">
      <c r="A428" s="5" t="s">
        <v>7</v>
      </c>
      <c r="B428" s="31" t="s">
        <v>36</v>
      </c>
      <c r="C428" s="6" t="s">
        <v>70</v>
      </c>
      <c r="D428" s="6" t="s">
        <v>71</v>
      </c>
      <c r="E428" s="6" t="s">
        <v>72</v>
      </c>
    </row>
    <row r="429" spans="1:5" ht="15.75" x14ac:dyDescent="0.25">
      <c r="A429" s="2" t="s">
        <v>522</v>
      </c>
      <c r="B429" s="8" t="s">
        <v>467</v>
      </c>
      <c r="C429" s="77"/>
      <c r="D429" s="78"/>
      <c r="E429" s="79"/>
    </row>
    <row r="430" spans="1:5" x14ac:dyDescent="0.25">
      <c r="A430" s="24"/>
      <c r="B430" s="25" t="str">
        <f>CONCATENATE("Cena kopā ",A429," pozīcijai bez PVN, EUR:")</f>
        <v>Cena kopā 16. pozīcijai bez PVN, EUR:</v>
      </c>
      <c r="C430" s="80">
        <f>SUMPRODUCT(C440:C441,D440:D441)</f>
        <v>0</v>
      </c>
      <c r="D430" s="81"/>
      <c r="E430" s="82"/>
    </row>
    <row r="431" spans="1:5" x14ac:dyDescent="0.25">
      <c r="A431" s="22"/>
      <c r="B431" s="15" t="s">
        <v>41</v>
      </c>
      <c r="C431" s="65">
        <v>0</v>
      </c>
      <c r="D431" s="66"/>
      <c r="E431" s="67"/>
    </row>
    <row r="432" spans="1:5" x14ac:dyDescent="0.25">
      <c r="A432" s="22"/>
      <c r="B432" s="23" t="s">
        <v>42</v>
      </c>
      <c r="C432" s="68">
        <f>C431*C430+C430</f>
        <v>0</v>
      </c>
      <c r="D432" s="69"/>
      <c r="E432" s="70"/>
    </row>
    <row r="433" spans="1:5" x14ac:dyDescent="0.25">
      <c r="A433" s="4"/>
      <c r="B433" s="15" t="s">
        <v>12</v>
      </c>
      <c r="C433" s="71"/>
      <c r="D433" s="72"/>
      <c r="E433" s="73"/>
    </row>
    <row r="434" spans="1:5" x14ac:dyDescent="0.25">
      <c r="A434" s="19" t="s">
        <v>523</v>
      </c>
      <c r="B434" s="32" t="s">
        <v>11</v>
      </c>
      <c r="C434" s="33"/>
      <c r="D434" s="33"/>
      <c r="E434" s="34"/>
    </row>
    <row r="435" spans="1:5" x14ac:dyDescent="0.25">
      <c r="A435" s="3" t="s">
        <v>524</v>
      </c>
      <c r="B435" s="16" t="s">
        <v>468</v>
      </c>
      <c r="C435" s="13"/>
      <c r="D435" s="13"/>
      <c r="E435" s="13"/>
    </row>
    <row r="436" spans="1:5" x14ac:dyDescent="0.25">
      <c r="A436" s="3" t="s">
        <v>525</v>
      </c>
      <c r="B436" s="16" t="s">
        <v>469</v>
      </c>
      <c r="C436" s="13"/>
      <c r="D436" s="13"/>
      <c r="E436" s="13"/>
    </row>
    <row r="437" spans="1:5" ht="25.5" x14ac:dyDescent="0.25">
      <c r="A437" s="3" t="s">
        <v>526</v>
      </c>
      <c r="B437" s="40" t="s">
        <v>470</v>
      </c>
      <c r="C437" s="13"/>
      <c r="D437" s="13"/>
      <c r="E437" s="13"/>
    </row>
    <row r="438" spans="1:5" ht="25.5" x14ac:dyDescent="0.25">
      <c r="A438" s="3" t="s">
        <v>529</v>
      </c>
      <c r="B438" s="40" t="s">
        <v>471</v>
      </c>
      <c r="C438" s="13"/>
      <c r="D438" s="13"/>
      <c r="E438" s="13"/>
    </row>
    <row r="439" spans="1:5" ht="29.25" x14ac:dyDescent="0.25">
      <c r="A439" s="19" t="s">
        <v>527</v>
      </c>
      <c r="B439" s="18" t="s">
        <v>83</v>
      </c>
      <c r="C439" s="17" t="s">
        <v>73</v>
      </c>
      <c r="D439" s="17" t="s">
        <v>40</v>
      </c>
      <c r="E439" s="17" t="s">
        <v>69</v>
      </c>
    </row>
    <row r="440" spans="1:5" x14ac:dyDescent="0.25">
      <c r="A440" s="3" t="s">
        <v>528</v>
      </c>
      <c r="B440" s="16" t="s">
        <v>470</v>
      </c>
      <c r="C440" s="13">
        <v>30</v>
      </c>
      <c r="D440" s="35">
        <v>0</v>
      </c>
      <c r="E440" s="13"/>
    </row>
    <row r="441" spans="1:5" ht="15.75" thickBot="1" x14ac:dyDescent="0.3">
      <c r="A441" s="3" t="s">
        <v>530</v>
      </c>
      <c r="B441" s="16" t="s">
        <v>471</v>
      </c>
      <c r="C441" s="13">
        <v>20</v>
      </c>
      <c r="D441" s="35">
        <v>0</v>
      </c>
      <c r="E441" s="13"/>
    </row>
    <row r="442" spans="1:5" x14ac:dyDescent="0.25">
      <c r="A442" s="29"/>
      <c r="B442" s="30" t="s">
        <v>60</v>
      </c>
      <c r="C442" s="74">
        <v>23442</v>
      </c>
      <c r="D442" s="75"/>
      <c r="E442" s="76"/>
    </row>
    <row r="444" spans="1:5" ht="41.25" x14ac:dyDescent="0.25">
      <c r="A444" s="5" t="s">
        <v>7</v>
      </c>
      <c r="B444" s="31" t="s">
        <v>36</v>
      </c>
      <c r="C444" s="6" t="s">
        <v>70</v>
      </c>
      <c r="D444" s="6" t="s">
        <v>71</v>
      </c>
      <c r="E444" s="6" t="s">
        <v>72</v>
      </c>
    </row>
    <row r="445" spans="1:5" ht="15.75" x14ac:dyDescent="0.25">
      <c r="A445" s="2" t="s">
        <v>531</v>
      </c>
      <c r="B445" s="8" t="s">
        <v>709</v>
      </c>
      <c r="C445" s="77"/>
      <c r="D445" s="78"/>
      <c r="E445" s="79"/>
    </row>
    <row r="446" spans="1:5" x14ac:dyDescent="0.25">
      <c r="A446" s="24"/>
      <c r="B446" s="25" t="str">
        <f>CONCATENATE("Cena kopā ",A445," pozīcijai bez PVN, EUR:")</f>
        <v>Cena kopā 17. pozīcijai bez PVN, EUR:</v>
      </c>
      <c r="C446" s="80">
        <f>SUMPRODUCT(C458:C460,D458:D460)</f>
        <v>0</v>
      </c>
      <c r="D446" s="81"/>
      <c r="E446" s="82"/>
    </row>
    <row r="447" spans="1:5" x14ac:dyDescent="0.25">
      <c r="A447" s="22"/>
      <c r="B447" s="15" t="s">
        <v>41</v>
      </c>
      <c r="C447" s="65">
        <v>0</v>
      </c>
      <c r="D447" s="66"/>
      <c r="E447" s="67"/>
    </row>
    <row r="448" spans="1:5" x14ac:dyDescent="0.25">
      <c r="A448" s="22"/>
      <c r="B448" s="23" t="s">
        <v>42</v>
      </c>
      <c r="C448" s="68">
        <f>C447*C446+C446</f>
        <v>0</v>
      </c>
      <c r="D448" s="69"/>
      <c r="E448" s="70"/>
    </row>
    <row r="449" spans="1:5" x14ac:dyDescent="0.25">
      <c r="A449" s="4"/>
      <c r="B449" s="15" t="s">
        <v>12</v>
      </c>
      <c r="C449" s="71"/>
      <c r="D449" s="72"/>
      <c r="E449" s="73"/>
    </row>
    <row r="450" spans="1:5" x14ac:dyDescent="0.25">
      <c r="A450" s="19" t="s">
        <v>532</v>
      </c>
      <c r="B450" s="32" t="s">
        <v>11</v>
      </c>
      <c r="C450" s="33"/>
      <c r="D450" s="33"/>
      <c r="E450" s="34"/>
    </row>
    <row r="451" spans="1:5" x14ac:dyDescent="0.25">
      <c r="A451" s="3" t="s">
        <v>533</v>
      </c>
      <c r="B451" s="16" t="s">
        <v>719</v>
      </c>
      <c r="C451" s="13"/>
      <c r="D451" s="13"/>
      <c r="E451" s="13"/>
    </row>
    <row r="452" spans="1:5" x14ac:dyDescent="0.25">
      <c r="A452" s="3" t="s">
        <v>534</v>
      </c>
      <c r="B452" s="16" t="s">
        <v>425</v>
      </c>
      <c r="C452" s="13"/>
      <c r="D452" s="13"/>
      <c r="E452" s="13"/>
    </row>
    <row r="453" spans="1:5" x14ac:dyDescent="0.25">
      <c r="A453" s="3" t="s">
        <v>535</v>
      </c>
      <c r="B453" s="16" t="s">
        <v>720</v>
      </c>
      <c r="C453" s="13"/>
      <c r="D453" s="13"/>
      <c r="E453" s="13"/>
    </row>
    <row r="454" spans="1:5" x14ac:dyDescent="0.25">
      <c r="A454" s="3" t="s">
        <v>911</v>
      </c>
      <c r="B454" s="40" t="s">
        <v>721</v>
      </c>
      <c r="C454" s="13"/>
      <c r="D454" s="13"/>
      <c r="E454" s="13"/>
    </row>
    <row r="455" spans="1:5" x14ac:dyDescent="0.25">
      <c r="A455" s="3" t="s">
        <v>912</v>
      </c>
      <c r="B455" s="40" t="s">
        <v>722</v>
      </c>
      <c r="C455" s="13"/>
      <c r="D455" s="13"/>
      <c r="E455" s="13"/>
    </row>
    <row r="456" spans="1:5" x14ac:dyDescent="0.25">
      <c r="A456" s="3" t="s">
        <v>913</v>
      </c>
      <c r="B456" s="40" t="s">
        <v>723</v>
      </c>
      <c r="C456" s="13"/>
      <c r="D456" s="13"/>
      <c r="E456" s="13"/>
    </row>
    <row r="457" spans="1:5" ht="29.25" x14ac:dyDescent="0.25">
      <c r="A457" s="19" t="s">
        <v>536</v>
      </c>
      <c r="B457" s="18" t="s">
        <v>83</v>
      </c>
      <c r="C457" s="17" t="s">
        <v>73</v>
      </c>
      <c r="D457" s="17" t="s">
        <v>40</v>
      </c>
      <c r="E457" s="17" t="s">
        <v>69</v>
      </c>
    </row>
    <row r="458" spans="1:5" x14ac:dyDescent="0.25">
      <c r="A458" s="3" t="s">
        <v>537</v>
      </c>
      <c r="B458" s="16" t="s">
        <v>721</v>
      </c>
      <c r="C458" s="13">
        <v>2</v>
      </c>
      <c r="D458" s="35">
        <v>0</v>
      </c>
      <c r="E458" s="13"/>
    </row>
    <row r="459" spans="1:5" x14ac:dyDescent="0.25">
      <c r="A459" s="3" t="s">
        <v>914</v>
      </c>
      <c r="B459" s="16" t="s">
        <v>722</v>
      </c>
      <c r="C459" s="13">
        <v>2</v>
      </c>
      <c r="D459" s="35">
        <v>0</v>
      </c>
      <c r="E459" s="13"/>
    </row>
    <row r="460" spans="1:5" ht="15.75" thickBot="1" x14ac:dyDescent="0.3">
      <c r="A460" s="3" t="s">
        <v>915</v>
      </c>
      <c r="B460" s="16" t="s">
        <v>723</v>
      </c>
      <c r="C460" s="13">
        <v>5</v>
      </c>
      <c r="D460" s="35">
        <v>0</v>
      </c>
      <c r="E460" s="13"/>
    </row>
    <row r="461" spans="1:5" x14ac:dyDescent="0.25">
      <c r="A461" s="29"/>
      <c r="B461" s="30" t="s">
        <v>60</v>
      </c>
      <c r="C461" s="74">
        <v>23442</v>
      </c>
      <c r="D461" s="75"/>
      <c r="E461" s="76"/>
    </row>
    <row r="463" spans="1:5" ht="41.25" x14ac:dyDescent="0.25">
      <c r="A463" s="5" t="s">
        <v>7</v>
      </c>
      <c r="B463" s="31" t="s">
        <v>36</v>
      </c>
      <c r="C463" s="6" t="s">
        <v>70</v>
      </c>
      <c r="D463" s="6" t="s">
        <v>71</v>
      </c>
      <c r="E463" s="6" t="s">
        <v>72</v>
      </c>
    </row>
    <row r="464" spans="1:5" ht="15.75" x14ac:dyDescent="0.25">
      <c r="A464" s="2" t="s">
        <v>545</v>
      </c>
      <c r="B464" s="8" t="s">
        <v>643</v>
      </c>
      <c r="C464" s="77"/>
      <c r="D464" s="78"/>
      <c r="E464" s="79"/>
    </row>
    <row r="465" spans="1:5" x14ac:dyDescent="0.25">
      <c r="A465" s="24"/>
      <c r="B465" s="25" t="str">
        <f>CONCATENATE("Cena kopā ",A464," pozīcijai bez PVN, EUR:")</f>
        <v>Cena kopā 18. pozīcijai bez PVN, EUR:</v>
      </c>
      <c r="C465" s="80">
        <f>SUMPRODUCT(C488:C497,D488:D497)</f>
        <v>0</v>
      </c>
      <c r="D465" s="81"/>
      <c r="E465" s="82"/>
    </row>
    <row r="466" spans="1:5" x14ac:dyDescent="0.25">
      <c r="A466" s="22"/>
      <c r="B466" s="15" t="s">
        <v>41</v>
      </c>
      <c r="C466" s="65">
        <v>0</v>
      </c>
      <c r="D466" s="66"/>
      <c r="E466" s="67"/>
    </row>
    <row r="467" spans="1:5" x14ac:dyDescent="0.25">
      <c r="A467" s="22"/>
      <c r="B467" s="23" t="s">
        <v>42</v>
      </c>
      <c r="C467" s="68">
        <f>C466*C465+C465</f>
        <v>0</v>
      </c>
      <c r="D467" s="69"/>
      <c r="E467" s="70"/>
    </row>
    <row r="468" spans="1:5" x14ac:dyDescent="0.25">
      <c r="A468" s="4"/>
      <c r="B468" s="15" t="s">
        <v>12</v>
      </c>
      <c r="C468" s="71"/>
      <c r="D468" s="72"/>
      <c r="E468" s="73"/>
    </row>
    <row r="469" spans="1:5" x14ac:dyDescent="0.25">
      <c r="A469" s="19" t="s">
        <v>546</v>
      </c>
      <c r="B469" s="32" t="s">
        <v>11</v>
      </c>
      <c r="C469" s="33"/>
      <c r="D469" s="33"/>
      <c r="E469" s="34"/>
    </row>
    <row r="470" spans="1:5" x14ac:dyDescent="0.25">
      <c r="A470" s="3" t="s">
        <v>547</v>
      </c>
      <c r="B470" s="16" t="s">
        <v>644</v>
      </c>
      <c r="C470" s="13"/>
      <c r="D470" s="13"/>
      <c r="E470" s="13"/>
    </row>
    <row r="471" spans="1:5" x14ac:dyDescent="0.25">
      <c r="A471" s="3" t="s">
        <v>548</v>
      </c>
      <c r="B471" s="16" t="s">
        <v>645</v>
      </c>
      <c r="C471" s="13"/>
      <c r="D471" s="13"/>
      <c r="E471" s="13"/>
    </row>
    <row r="472" spans="1:5" x14ac:dyDescent="0.25">
      <c r="A472" s="3" t="s">
        <v>549</v>
      </c>
      <c r="B472" s="16" t="s">
        <v>868</v>
      </c>
      <c r="C472" s="13"/>
      <c r="D472" s="13"/>
      <c r="E472" s="13"/>
    </row>
    <row r="473" spans="1:5" x14ac:dyDescent="0.25">
      <c r="A473" s="3" t="s">
        <v>550</v>
      </c>
      <c r="B473" s="16" t="s">
        <v>646</v>
      </c>
      <c r="C473" s="13"/>
      <c r="D473" s="13"/>
      <c r="E473" s="13"/>
    </row>
    <row r="474" spans="1:5" x14ac:dyDescent="0.25">
      <c r="A474" s="3" t="s">
        <v>551</v>
      </c>
      <c r="B474" s="41" t="s">
        <v>651</v>
      </c>
      <c r="C474" s="13"/>
      <c r="D474" s="13"/>
      <c r="E474" s="13"/>
    </row>
    <row r="475" spans="1:5" ht="25.5" x14ac:dyDescent="0.25">
      <c r="A475" s="3" t="s">
        <v>552</v>
      </c>
      <c r="B475" s="40" t="s">
        <v>647</v>
      </c>
      <c r="C475" s="13"/>
      <c r="D475" s="13"/>
      <c r="E475" s="13"/>
    </row>
    <row r="476" spans="1:5" ht="25.5" x14ac:dyDescent="0.25">
      <c r="A476" s="3" t="s">
        <v>553</v>
      </c>
      <c r="B476" s="40" t="s">
        <v>648</v>
      </c>
      <c r="C476" s="13"/>
      <c r="D476" s="13"/>
      <c r="E476" s="13"/>
    </row>
    <row r="477" spans="1:5" x14ac:dyDescent="0.25">
      <c r="A477" s="3" t="s">
        <v>559</v>
      </c>
      <c r="B477" s="40" t="s">
        <v>649</v>
      </c>
      <c r="C477" s="13"/>
      <c r="D477" s="13"/>
      <c r="E477" s="13"/>
    </row>
    <row r="478" spans="1:5" x14ac:dyDescent="0.25">
      <c r="A478" s="3" t="s">
        <v>560</v>
      </c>
      <c r="B478" s="40" t="s">
        <v>650</v>
      </c>
      <c r="C478" s="13"/>
      <c r="D478" s="13"/>
      <c r="E478" s="13"/>
    </row>
    <row r="479" spans="1:5" x14ac:dyDescent="0.25">
      <c r="A479" s="3" t="s">
        <v>561</v>
      </c>
      <c r="B479" s="41" t="s">
        <v>652</v>
      </c>
      <c r="C479" s="13"/>
      <c r="D479" s="13"/>
      <c r="E479" s="13"/>
    </row>
    <row r="480" spans="1:5" x14ac:dyDescent="0.25">
      <c r="A480" s="3" t="s">
        <v>562</v>
      </c>
      <c r="B480" s="40" t="s">
        <v>653</v>
      </c>
      <c r="C480" s="13"/>
      <c r="D480" s="13"/>
      <c r="E480" s="13"/>
    </row>
    <row r="481" spans="1:5" ht="25.5" x14ac:dyDescent="0.25">
      <c r="A481" s="3" t="s">
        <v>899</v>
      </c>
      <c r="B481" s="40" t="s">
        <v>654</v>
      </c>
      <c r="C481" s="13"/>
      <c r="D481" s="13"/>
      <c r="E481" s="13"/>
    </row>
    <row r="482" spans="1:5" x14ac:dyDescent="0.25">
      <c r="A482" s="3" t="s">
        <v>900</v>
      </c>
      <c r="B482" s="40" t="s">
        <v>655</v>
      </c>
      <c r="C482" s="13"/>
      <c r="D482" s="13"/>
      <c r="E482" s="13"/>
    </row>
    <row r="483" spans="1:5" x14ac:dyDescent="0.25">
      <c r="A483" s="3" t="s">
        <v>901</v>
      </c>
      <c r="B483" s="41" t="s">
        <v>656</v>
      </c>
      <c r="C483" s="13"/>
      <c r="D483" s="13"/>
      <c r="E483" s="13"/>
    </row>
    <row r="484" spans="1:5" x14ac:dyDescent="0.25">
      <c r="A484" s="3" t="s">
        <v>902</v>
      </c>
      <c r="B484" s="40" t="s">
        <v>657</v>
      </c>
      <c r="C484" s="13"/>
      <c r="D484" s="13"/>
      <c r="E484" s="13"/>
    </row>
    <row r="485" spans="1:5" ht="25.5" x14ac:dyDescent="0.25">
      <c r="A485" s="3" t="s">
        <v>903</v>
      </c>
      <c r="B485" s="40" t="s">
        <v>658</v>
      </c>
      <c r="C485" s="13"/>
      <c r="D485" s="13"/>
      <c r="E485" s="13"/>
    </row>
    <row r="486" spans="1:5" x14ac:dyDescent="0.25">
      <c r="A486" s="3" t="s">
        <v>904</v>
      </c>
      <c r="B486" s="40" t="s">
        <v>659</v>
      </c>
      <c r="C486" s="13"/>
      <c r="D486" s="13"/>
      <c r="E486" s="13"/>
    </row>
    <row r="487" spans="1:5" ht="29.25" x14ac:dyDescent="0.25">
      <c r="A487" s="19" t="s">
        <v>554</v>
      </c>
      <c r="B487" s="18" t="s">
        <v>83</v>
      </c>
      <c r="C487" s="17" t="s">
        <v>73</v>
      </c>
      <c r="D487" s="17" t="s">
        <v>40</v>
      </c>
      <c r="E487" s="17" t="s">
        <v>69</v>
      </c>
    </row>
    <row r="488" spans="1:5" ht="25.5" x14ac:dyDescent="0.25">
      <c r="A488" s="3" t="s">
        <v>555</v>
      </c>
      <c r="B488" s="16" t="s">
        <v>660</v>
      </c>
      <c r="C488" s="13">
        <v>4</v>
      </c>
      <c r="D488" s="35">
        <v>0</v>
      </c>
      <c r="E488" s="13"/>
    </row>
    <row r="489" spans="1:5" ht="25.5" x14ac:dyDescent="0.25">
      <c r="A489" s="3" t="s">
        <v>556</v>
      </c>
      <c r="B489" s="16" t="s">
        <v>661</v>
      </c>
      <c r="C489" s="13">
        <v>4</v>
      </c>
      <c r="D489" s="35">
        <v>0</v>
      </c>
      <c r="E489" s="13"/>
    </row>
    <row r="490" spans="1:5" ht="25.5" x14ac:dyDescent="0.25">
      <c r="A490" s="3" t="s">
        <v>557</v>
      </c>
      <c r="B490" s="16" t="s">
        <v>662</v>
      </c>
      <c r="C490" s="13">
        <v>4</v>
      </c>
      <c r="D490" s="35">
        <v>0</v>
      </c>
      <c r="E490" s="13"/>
    </row>
    <row r="491" spans="1:5" ht="25.5" x14ac:dyDescent="0.25">
      <c r="A491" s="3" t="s">
        <v>558</v>
      </c>
      <c r="B491" s="16" t="s">
        <v>663</v>
      </c>
      <c r="C491" s="13">
        <v>4</v>
      </c>
      <c r="D491" s="35">
        <v>0</v>
      </c>
      <c r="E491" s="13"/>
    </row>
    <row r="492" spans="1:5" ht="25.5" x14ac:dyDescent="0.25">
      <c r="A492" s="3" t="s">
        <v>905</v>
      </c>
      <c r="B492" s="16" t="s">
        <v>664</v>
      </c>
      <c r="C492" s="13">
        <v>2</v>
      </c>
      <c r="D492" s="35">
        <v>0</v>
      </c>
      <c r="E492" s="13"/>
    </row>
    <row r="493" spans="1:5" ht="25.5" x14ac:dyDescent="0.25">
      <c r="A493" s="3" t="s">
        <v>906</v>
      </c>
      <c r="B493" s="16" t="s">
        <v>665</v>
      </c>
      <c r="C493" s="13">
        <v>2</v>
      </c>
      <c r="D493" s="35">
        <v>0</v>
      </c>
      <c r="E493" s="13"/>
    </row>
    <row r="494" spans="1:5" ht="25.5" x14ac:dyDescent="0.25">
      <c r="A494" s="3" t="s">
        <v>907</v>
      </c>
      <c r="B494" s="16" t="s">
        <v>666</v>
      </c>
      <c r="C494" s="13">
        <v>2</v>
      </c>
      <c r="D494" s="35">
        <v>0</v>
      </c>
      <c r="E494" s="13"/>
    </row>
    <row r="495" spans="1:5" ht="25.5" x14ac:dyDescent="0.25">
      <c r="A495" s="3" t="s">
        <v>908</v>
      </c>
      <c r="B495" s="16" t="s">
        <v>667</v>
      </c>
      <c r="C495" s="13">
        <v>1</v>
      </c>
      <c r="D495" s="35">
        <v>0</v>
      </c>
      <c r="E495" s="13"/>
    </row>
    <row r="496" spans="1:5" ht="25.5" x14ac:dyDescent="0.25">
      <c r="A496" s="3" t="s">
        <v>909</v>
      </c>
      <c r="B496" s="16" t="s">
        <v>668</v>
      </c>
      <c r="C496" s="13">
        <v>1</v>
      </c>
      <c r="D496" s="35">
        <v>0</v>
      </c>
      <c r="E496" s="13"/>
    </row>
    <row r="497" spans="1:5" ht="26.25" thickBot="1" x14ac:dyDescent="0.3">
      <c r="A497" s="3" t="s">
        <v>910</v>
      </c>
      <c r="B497" s="16" t="s">
        <v>669</v>
      </c>
      <c r="C497" s="13">
        <v>1</v>
      </c>
      <c r="D497" s="35">
        <v>0</v>
      </c>
      <c r="E497" s="13"/>
    </row>
    <row r="498" spans="1:5" x14ac:dyDescent="0.25">
      <c r="A498" s="29"/>
      <c r="B498" s="30" t="s">
        <v>60</v>
      </c>
      <c r="C498" s="74">
        <v>23442</v>
      </c>
      <c r="D498" s="75"/>
      <c r="E498" s="76"/>
    </row>
    <row r="500" spans="1:5" ht="41.25" x14ac:dyDescent="0.25">
      <c r="A500" s="5" t="s">
        <v>7</v>
      </c>
      <c r="B500" s="31" t="s">
        <v>36</v>
      </c>
      <c r="C500" s="6" t="s">
        <v>70</v>
      </c>
      <c r="D500" s="6" t="s">
        <v>71</v>
      </c>
      <c r="E500" s="6" t="s">
        <v>72</v>
      </c>
    </row>
    <row r="501" spans="1:5" ht="15.75" x14ac:dyDescent="0.25">
      <c r="A501" s="2" t="s">
        <v>568</v>
      </c>
      <c r="B501" s="8" t="s">
        <v>866</v>
      </c>
      <c r="C501" s="77"/>
      <c r="D501" s="78"/>
      <c r="E501" s="79"/>
    </row>
    <row r="502" spans="1:5" x14ac:dyDescent="0.25">
      <c r="A502" s="24"/>
      <c r="B502" s="25" t="str">
        <f>CONCATENATE("Cena kopā ",A501," pozīcijai bez PVN, EUR:")</f>
        <v>Cena kopā 19. pozīcijai bez PVN, EUR:</v>
      </c>
      <c r="C502" s="80">
        <f>SUMPRODUCT(C519:C523,D519:D523)</f>
        <v>0</v>
      </c>
      <c r="D502" s="81"/>
      <c r="E502" s="82"/>
    </row>
    <row r="503" spans="1:5" x14ac:dyDescent="0.25">
      <c r="A503" s="22"/>
      <c r="B503" s="15" t="s">
        <v>41</v>
      </c>
      <c r="C503" s="65">
        <v>0</v>
      </c>
      <c r="D503" s="66"/>
      <c r="E503" s="67"/>
    </row>
    <row r="504" spans="1:5" x14ac:dyDescent="0.25">
      <c r="A504" s="22"/>
      <c r="B504" s="23" t="s">
        <v>42</v>
      </c>
      <c r="C504" s="68">
        <f>C503*C502+C502</f>
        <v>0</v>
      </c>
      <c r="D504" s="69"/>
      <c r="E504" s="70"/>
    </row>
    <row r="505" spans="1:5" x14ac:dyDescent="0.25">
      <c r="A505" s="4"/>
      <c r="B505" s="15" t="s">
        <v>12</v>
      </c>
      <c r="C505" s="71"/>
      <c r="D505" s="72"/>
      <c r="E505" s="73"/>
    </row>
    <row r="506" spans="1:5" x14ac:dyDescent="0.25">
      <c r="A506" s="19" t="s">
        <v>622</v>
      </c>
      <c r="B506" s="32" t="s">
        <v>11</v>
      </c>
      <c r="C506" s="33"/>
      <c r="D506" s="33"/>
      <c r="E506" s="34"/>
    </row>
    <row r="507" spans="1:5" x14ac:dyDescent="0.25">
      <c r="A507" s="3" t="s">
        <v>623</v>
      </c>
      <c r="B507" s="16" t="s">
        <v>644</v>
      </c>
      <c r="C507" s="13"/>
      <c r="D507" s="13"/>
      <c r="E507" s="13"/>
    </row>
    <row r="508" spans="1:5" x14ac:dyDescent="0.25">
      <c r="A508" s="3" t="s">
        <v>624</v>
      </c>
      <c r="B508" s="16" t="s">
        <v>867</v>
      </c>
      <c r="C508" s="13"/>
      <c r="D508" s="13"/>
      <c r="E508" s="13"/>
    </row>
    <row r="509" spans="1:5" x14ac:dyDescent="0.25">
      <c r="A509" s="3" t="s">
        <v>625</v>
      </c>
      <c r="B509" s="16" t="s">
        <v>868</v>
      </c>
      <c r="C509" s="13"/>
      <c r="D509" s="13"/>
      <c r="E509" s="13"/>
    </row>
    <row r="510" spans="1:5" x14ac:dyDescent="0.25">
      <c r="A510" s="3" t="s">
        <v>626</v>
      </c>
      <c r="B510" s="16" t="s">
        <v>869</v>
      </c>
      <c r="C510" s="13"/>
      <c r="D510" s="13"/>
      <c r="E510" s="13"/>
    </row>
    <row r="511" spans="1:5" x14ac:dyDescent="0.25">
      <c r="A511" s="3" t="s">
        <v>627</v>
      </c>
      <c r="B511" s="16" t="s">
        <v>646</v>
      </c>
      <c r="C511" s="13"/>
      <c r="D511" s="13"/>
      <c r="E511" s="13"/>
    </row>
    <row r="512" spans="1:5" x14ac:dyDescent="0.25">
      <c r="A512" s="3" t="s">
        <v>628</v>
      </c>
      <c r="B512" s="41" t="s">
        <v>870</v>
      </c>
      <c r="C512" s="13"/>
      <c r="D512" s="13"/>
      <c r="E512" s="13"/>
    </row>
    <row r="513" spans="1:5" x14ac:dyDescent="0.25">
      <c r="A513" s="3" t="s">
        <v>627</v>
      </c>
      <c r="B513" s="40" t="s">
        <v>873</v>
      </c>
      <c r="C513" s="13"/>
      <c r="D513" s="13"/>
      <c r="E513" s="13"/>
    </row>
    <row r="514" spans="1:5" x14ac:dyDescent="0.25">
      <c r="A514" s="3" t="s">
        <v>628</v>
      </c>
      <c r="B514" s="40" t="s">
        <v>872</v>
      </c>
      <c r="C514" s="13"/>
      <c r="D514" s="13"/>
      <c r="E514" s="13"/>
    </row>
    <row r="515" spans="1:5" x14ac:dyDescent="0.25">
      <c r="A515" s="3" t="s">
        <v>629</v>
      </c>
      <c r="B515" s="40" t="s">
        <v>871</v>
      </c>
      <c r="C515" s="13"/>
      <c r="D515" s="13"/>
      <c r="E515" s="13"/>
    </row>
    <row r="516" spans="1:5" x14ac:dyDescent="0.25">
      <c r="A516" s="3" t="s">
        <v>630</v>
      </c>
      <c r="B516" s="40" t="s">
        <v>874</v>
      </c>
      <c r="C516" s="13"/>
      <c r="D516" s="13"/>
      <c r="E516" s="13"/>
    </row>
    <row r="517" spans="1:5" x14ac:dyDescent="0.25">
      <c r="A517" s="3" t="s">
        <v>631</v>
      </c>
      <c r="B517" s="40" t="s">
        <v>875</v>
      </c>
      <c r="C517" s="13"/>
      <c r="D517" s="13"/>
      <c r="E517" s="13"/>
    </row>
    <row r="518" spans="1:5" ht="29.25" x14ac:dyDescent="0.25">
      <c r="A518" s="19" t="s">
        <v>632</v>
      </c>
      <c r="B518" s="18" t="s">
        <v>83</v>
      </c>
      <c r="C518" s="17" t="s">
        <v>73</v>
      </c>
      <c r="D518" s="17" t="s">
        <v>40</v>
      </c>
      <c r="E518" s="17" t="s">
        <v>69</v>
      </c>
    </row>
    <row r="519" spans="1:5" x14ac:dyDescent="0.25">
      <c r="A519" s="3" t="s">
        <v>633</v>
      </c>
      <c r="B519" s="16" t="s">
        <v>873</v>
      </c>
      <c r="C519" s="13">
        <v>1</v>
      </c>
      <c r="D519" s="35">
        <v>0</v>
      </c>
      <c r="E519" s="13"/>
    </row>
    <row r="520" spans="1:5" x14ac:dyDescent="0.25">
      <c r="A520" s="3" t="s">
        <v>634</v>
      </c>
      <c r="B520" s="16" t="s">
        <v>872</v>
      </c>
      <c r="C520" s="13">
        <v>1</v>
      </c>
      <c r="D520" s="35">
        <v>0</v>
      </c>
      <c r="E520" s="13"/>
    </row>
    <row r="521" spans="1:5" x14ac:dyDescent="0.25">
      <c r="A521" s="3" t="s">
        <v>635</v>
      </c>
      <c r="B521" s="16" t="s">
        <v>871</v>
      </c>
      <c r="C521" s="13">
        <v>1</v>
      </c>
      <c r="D521" s="35">
        <v>0</v>
      </c>
      <c r="E521" s="13"/>
    </row>
    <row r="522" spans="1:5" x14ac:dyDescent="0.25">
      <c r="A522" s="3" t="s">
        <v>636</v>
      </c>
      <c r="B522" s="16" t="s">
        <v>874</v>
      </c>
      <c r="C522" s="13">
        <v>1</v>
      </c>
      <c r="D522" s="35">
        <v>0</v>
      </c>
      <c r="E522" s="13"/>
    </row>
    <row r="523" spans="1:5" ht="15.75" thickBot="1" x14ac:dyDescent="0.3">
      <c r="A523" s="3" t="s">
        <v>637</v>
      </c>
      <c r="B523" s="16" t="s">
        <v>875</v>
      </c>
      <c r="C523" s="13">
        <v>2</v>
      </c>
      <c r="D523" s="35">
        <v>0</v>
      </c>
      <c r="E523" s="13"/>
    </row>
    <row r="524" spans="1:5" x14ac:dyDescent="0.25">
      <c r="A524" s="29"/>
      <c r="B524" s="30" t="s">
        <v>60</v>
      </c>
      <c r="C524" s="74">
        <v>23442</v>
      </c>
      <c r="D524" s="75"/>
      <c r="E524" s="76"/>
    </row>
    <row r="526" spans="1:5" ht="41.25" x14ac:dyDescent="0.25">
      <c r="A526" s="5" t="s">
        <v>7</v>
      </c>
      <c r="B526" s="31" t="s">
        <v>36</v>
      </c>
      <c r="C526" s="6" t="s">
        <v>70</v>
      </c>
      <c r="D526" s="6" t="s">
        <v>71</v>
      </c>
      <c r="E526" s="6" t="s">
        <v>72</v>
      </c>
    </row>
    <row r="527" spans="1:5" ht="15.75" x14ac:dyDescent="0.25">
      <c r="A527" s="2" t="s">
        <v>576</v>
      </c>
      <c r="B527" s="8" t="s">
        <v>784</v>
      </c>
      <c r="C527" s="77"/>
      <c r="D527" s="78"/>
      <c r="E527" s="79"/>
    </row>
    <row r="528" spans="1:5" x14ac:dyDescent="0.25">
      <c r="A528" s="24"/>
      <c r="B528" s="25" t="str">
        <f>CONCATENATE("Cena kopā ",A527," pozīcijai bez PVN, EUR:")</f>
        <v>Cena kopā 20. pozīcijai bez PVN, EUR:</v>
      </c>
      <c r="C528" s="80">
        <f>SUMPRODUCT(C547:C553,D547:D553)</f>
        <v>0</v>
      </c>
      <c r="D528" s="81"/>
      <c r="E528" s="82"/>
    </row>
    <row r="529" spans="1:5" x14ac:dyDescent="0.25">
      <c r="A529" s="22"/>
      <c r="B529" s="15" t="s">
        <v>41</v>
      </c>
      <c r="C529" s="65">
        <v>0</v>
      </c>
      <c r="D529" s="66"/>
      <c r="E529" s="67"/>
    </row>
    <row r="530" spans="1:5" x14ac:dyDescent="0.25">
      <c r="A530" s="22"/>
      <c r="B530" s="23" t="s">
        <v>42</v>
      </c>
      <c r="C530" s="68">
        <f>C529*C528+C528</f>
        <v>0</v>
      </c>
      <c r="D530" s="69"/>
      <c r="E530" s="70"/>
    </row>
    <row r="531" spans="1:5" x14ac:dyDescent="0.25">
      <c r="A531" s="4"/>
      <c r="B531" s="15" t="s">
        <v>12</v>
      </c>
      <c r="C531" s="71"/>
      <c r="D531" s="72"/>
      <c r="E531" s="73"/>
    </row>
    <row r="532" spans="1:5" x14ac:dyDescent="0.25">
      <c r="A532" s="19" t="s">
        <v>597</v>
      </c>
      <c r="B532" s="32" t="s">
        <v>11</v>
      </c>
      <c r="C532" s="33"/>
      <c r="D532" s="33"/>
      <c r="E532" s="34"/>
    </row>
    <row r="533" spans="1:5" x14ac:dyDescent="0.25">
      <c r="A533" s="3" t="s">
        <v>598</v>
      </c>
      <c r="B533" s="16" t="s">
        <v>733</v>
      </c>
      <c r="C533" s="13"/>
      <c r="D533" s="13"/>
      <c r="E533" s="13"/>
    </row>
    <row r="534" spans="1:5" ht="25.5" x14ac:dyDescent="0.25">
      <c r="A534" s="3" t="s">
        <v>599</v>
      </c>
      <c r="B534" s="16" t="s">
        <v>734</v>
      </c>
      <c r="C534" s="13"/>
      <c r="D534" s="13"/>
      <c r="E534" s="13"/>
    </row>
    <row r="535" spans="1:5" x14ac:dyDescent="0.25">
      <c r="A535" s="3" t="s">
        <v>600</v>
      </c>
      <c r="B535" s="16" t="s">
        <v>728</v>
      </c>
      <c r="C535" s="13"/>
      <c r="D535" s="13"/>
      <c r="E535" s="13"/>
    </row>
    <row r="536" spans="1:5" x14ac:dyDescent="0.25">
      <c r="A536" s="3" t="s">
        <v>601</v>
      </c>
      <c r="B536" s="16" t="s">
        <v>729</v>
      </c>
      <c r="C536" s="13"/>
      <c r="D536" s="13"/>
      <c r="E536" s="13"/>
    </row>
    <row r="537" spans="1:5" x14ac:dyDescent="0.25">
      <c r="A537" s="3" t="s">
        <v>602</v>
      </c>
      <c r="B537" s="41" t="s">
        <v>735</v>
      </c>
      <c r="C537" s="13"/>
      <c r="D537" s="13"/>
      <c r="E537" s="13"/>
    </row>
    <row r="538" spans="1:5" ht="25.5" x14ac:dyDescent="0.25">
      <c r="A538" s="3" t="s">
        <v>603</v>
      </c>
      <c r="B538" s="40" t="s">
        <v>736</v>
      </c>
      <c r="C538" s="13"/>
      <c r="D538" s="13"/>
      <c r="E538" s="13"/>
    </row>
    <row r="539" spans="1:5" ht="25.5" x14ac:dyDescent="0.25">
      <c r="A539" s="3" t="s">
        <v>604</v>
      </c>
      <c r="B539" s="40" t="s">
        <v>737</v>
      </c>
      <c r="C539" s="13"/>
      <c r="D539" s="13"/>
      <c r="E539" s="13"/>
    </row>
    <row r="540" spans="1:5" ht="25.5" x14ac:dyDescent="0.25">
      <c r="A540" s="3" t="s">
        <v>605</v>
      </c>
      <c r="B540" s="40" t="s">
        <v>738</v>
      </c>
      <c r="C540" s="13"/>
      <c r="D540" s="13"/>
      <c r="E540" s="13"/>
    </row>
    <row r="541" spans="1:5" ht="25.5" x14ac:dyDescent="0.25">
      <c r="A541" s="3" t="s">
        <v>606</v>
      </c>
      <c r="B541" s="40" t="s">
        <v>739</v>
      </c>
      <c r="C541" s="13"/>
      <c r="D541" s="13"/>
      <c r="E541" s="13"/>
    </row>
    <row r="542" spans="1:5" x14ac:dyDescent="0.25">
      <c r="A542" s="3" t="s">
        <v>607</v>
      </c>
      <c r="B542" s="41" t="s">
        <v>740</v>
      </c>
      <c r="C542" s="13"/>
      <c r="D542" s="13"/>
      <c r="E542" s="13"/>
    </row>
    <row r="543" spans="1:5" ht="25.5" x14ac:dyDescent="0.25">
      <c r="A543" s="3" t="s">
        <v>608</v>
      </c>
      <c r="B543" s="40" t="s">
        <v>741</v>
      </c>
      <c r="C543" s="13"/>
      <c r="D543" s="13"/>
      <c r="E543" s="13"/>
    </row>
    <row r="544" spans="1:5" ht="25.5" x14ac:dyDescent="0.25">
      <c r="A544" s="3" t="s">
        <v>609</v>
      </c>
      <c r="B544" s="40" t="s">
        <v>742</v>
      </c>
      <c r="C544" s="13"/>
      <c r="D544" s="13"/>
      <c r="E544" s="13"/>
    </row>
    <row r="545" spans="1:5" ht="25.5" x14ac:dyDescent="0.25">
      <c r="A545" s="3" t="s">
        <v>610</v>
      </c>
      <c r="B545" s="40" t="s">
        <v>743</v>
      </c>
      <c r="C545" s="13"/>
      <c r="D545" s="13"/>
      <c r="E545" s="13"/>
    </row>
    <row r="546" spans="1:5" ht="29.25" x14ac:dyDescent="0.25">
      <c r="A546" s="19" t="s">
        <v>611</v>
      </c>
      <c r="B546" s="18" t="s">
        <v>83</v>
      </c>
      <c r="C546" s="17" t="s">
        <v>73</v>
      </c>
      <c r="D546" s="17" t="s">
        <v>40</v>
      </c>
      <c r="E546" s="17" t="s">
        <v>69</v>
      </c>
    </row>
    <row r="547" spans="1:5" ht="25.5" x14ac:dyDescent="0.25">
      <c r="A547" s="3" t="s">
        <v>612</v>
      </c>
      <c r="B547" s="16" t="s">
        <v>752</v>
      </c>
      <c r="C547" s="13">
        <v>1</v>
      </c>
      <c r="D547" s="35">
        <v>0</v>
      </c>
      <c r="E547" s="13"/>
    </row>
    <row r="548" spans="1:5" ht="25.5" x14ac:dyDescent="0.25">
      <c r="A548" s="3" t="s">
        <v>613</v>
      </c>
      <c r="B548" s="16" t="s">
        <v>753</v>
      </c>
      <c r="C548" s="13">
        <v>1</v>
      </c>
      <c r="D548" s="35">
        <v>0</v>
      </c>
      <c r="E548" s="13"/>
    </row>
    <row r="549" spans="1:5" ht="25.5" x14ac:dyDescent="0.25">
      <c r="A549" s="3" t="s">
        <v>614</v>
      </c>
      <c r="B549" s="16" t="s">
        <v>754</v>
      </c>
      <c r="C549" s="13">
        <v>2</v>
      </c>
      <c r="D549" s="35">
        <v>0</v>
      </c>
      <c r="E549" s="13"/>
    </row>
    <row r="550" spans="1:5" ht="25.5" x14ac:dyDescent="0.25">
      <c r="A550" s="3" t="s">
        <v>615</v>
      </c>
      <c r="B550" s="16" t="s">
        <v>755</v>
      </c>
      <c r="C550" s="13">
        <v>2</v>
      </c>
      <c r="D550" s="35">
        <v>0</v>
      </c>
      <c r="E550" s="13"/>
    </row>
    <row r="551" spans="1:5" ht="25.5" x14ac:dyDescent="0.25">
      <c r="A551" s="3" t="s">
        <v>616</v>
      </c>
      <c r="B551" s="16" t="s">
        <v>756</v>
      </c>
      <c r="C551" s="13">
        <v>1</v>
      </c>
      <c r="D551" s="35">
        <v>0</v>
      </c>
      <c r="E551" s="13"/>
    </row>
    <row r="552" spans="1:5" ht="25.5" x14ac:dyDescent="0.25">
      <c r="A552" s="3" t="s">
        <v>617</v>
      </c>
      <c r="B552" s="16" t="s">
        <v>757</v>
      </c>
      <c r="C552" s="13">
        <v>1</v>
      </c>
      <c r="D552" s="35">
        <v>0</v>
      </c>
      <c r="E552" s="13"/>
    </row>
    <row r="553" spans="1:5" ht="26.25" thickBot="1" x14ac:dyDescent="0.3">
      <c r="A553" s="3" t="s">
        <v>618</v>
      </c>
      <c r="B553" s="16" t="s">
        <v>758</v>
      </c>
      <c r="C553" s="13">
        <v>2</v>
      </c>
      <c r="D553" s="35">
        <v>0</v>
      </c>
      <c r="E553" s="13"/>
    </row>
    <row r="554" spans="1:5" x14ac:dyDescent="0.25">
      <c r="A554" s="29"/>
      <c r="B554" s="30" t="s">
        <v>60</v>
      </c>
      <c r="C554" s="74">
        <v>23121</v>
      </c>
      <c r="D554" s="75"/>
      <c r="E554" s="76"/>
    </row>
    <row r="556" spans="1:5" ht="41.25" x14ac:dyDescent="0.25">
      <c r="A556" s="5" t="s">
        <v>7</v>
      </c>
      <c r="B556" s="31" t="s">
        <v>36</v>
      </c>
      <c r="C556" s="6" t="s">
        <v>70</v>
      </c>
      <c r="D556" s="6" t="s">
        <v>71</v>
      </c>
      <c r="E556" s="6" t="s">
        <v>72</v>
      </c>
    </row>
    <row r="557" spans="1:5" ht="15.75" x14ac:dyDescent="0.25">
      <c r="A557" s="2" t="s">
        <v>670</v>
      </c>
      <c r="B557" s="8" t="s">
        <v>785</v>
      </c>
      <c r="C557" s="77"/>
      <c r="D557" s="78"/>
      <c r="E557" s="79"/>
    </row>
    <row r="558" spans="1:5" x14ac:dyDescent="0.25">
      <c r="A558" s="24"/>
      <c r="B558" s="25" t="str">
        <f>CONCATENATE("Cena kopā ",A557," pozīcijai bez PVN, EUR:")</f>
        <v>Cena kopā 21. pozīcijai bez PVN, EUR:</v>
      </c>
      <c r="C558" s="80">
        <f>SUMPRODUCT(C580:C588,D580:D588)</f>
        <v>0</v>
      </c>
      <c r="D558" s="81"/>
      <c r="E558" s="82"/>
    </row>
    <row r="559" spans="1:5" x14ac:dyDescent="0.25">
      <c r="A559" s="22"/>
      <c r="B559" s="15" t="s">
        <v>41</v>
      </c>
      <c r="C559" s="65">
        <v>0</v>
      </c>
      <c r="D559" s="66"/>
      <c r="E559" s="67"/>
    </row>
    <row r="560" spans="1:5" x14ac:dyDescent="0.25">
      <c r="A560" s="22"/>
      <c r="B560" s="23" t="s">
        <v>42</v>
      </c>
      <c r="C560" s="68">
        <f>C559*C558+C558</f>
        <v>0</v>
      </c>
      <c r="D560" s="69"/>
      <c r="E560" s="70"/>
    </row>
    <row r="561" spans="1:5" x14ac:dyDescent="0.25">
      <c r="A561" s="4"/>
      <c r="B561" s="15" t="s">
        <v>12</v>
      </c>
      <c r="C561" s="71"/>
      <c r="D561" s="72"/>
      <c r="E561" s="73"/>
    </row>
    <row r="562" spans="1:5" x14ac:dyDescent="0.25">
      <c r="A562" s="19" t="s">
        <v>671</v>
      </c>
      <c r="B562" s="32" t="s">
        <v>11</v>
      </c>
      <c r="C562" s="33"/>
      <c r="D562" s="33"/>
      <c r="E562" s="34"/>
    </row>
    <row r="563" spans="1:5" x14ac:dyDescent="0.25">
      <c r="A563" s="3" t="s">
        <v>672</v>
      </c>
      <c r="B563" s="16" t="s">
        <v>733</v>
      </c>
      <c r="C563" s="13"/>
      <c r="D563" s="13"/>
      <c r="E563" s="13"/>
    </row>
    <row r="564" spans="1:5" ht="25.5" x14ac:dyDescent="0.25">
      <c r="A564" s="3" t="s">
        <v>673</v>
      </c>
      <c r="B564" s="16" t="s">
        <v>734</v>
      </c>
      <c r="C564" s="13"/>
      <c r="D564" s="13"/>
      <c r="E564" s="13"/>
    </row>
    <row r="565" spans="1:5" x14ac:dyDescent="0.25">
      <c r="A565" s="3" t="s">
        <v>674</v>
      </c>
      <c r="B565" s="16" t="s">
        <v>728</v>
      </c>
      <c r="C565" s="13"/>
      <c r="D565" s="13"/>
      <c r="E565" s="13"/>
    </row>
    <row r="566" spans="1:5" x14ac:dyDescent="0.25">
      <c r="A566" s="3" t="s">
        <v>675</v>
      </c>
      <c r="B566" s="16" t="s">
        <v>786</v>
      </c>
      <c r="C566" s="13"/>
      <c r="D566" s="13"/>
      <c r="E566" s="13"/>
    </row>
    <row r="567" spans="1:5" x14ac:dyDescent="0.25">
      <c r="A567" s="3" t="s">
        <v>676</v>
      </c>
      <c r="B567" s="16" t="s">
        <v>787</v>
      </c>
      <c r="C567" s="13"/>
      <c r="D567" s="13"/>
      <c r="E567" s="13"/>
    </row>
    <row r="568" spans="1:5" x14ac:dyDescent="0.25">
      <c r="A568" s="3" t="s">
        <v>677</v>
      </c>
      <c r="B568" s="41" t="s">
        <v>735</v>
      </c>
      <c r="C568" s="13"/>
      <c r="D568" s="13"/>
      <c r="E568" s="13"/>
    </row>
    <row r="569" spans="1:5" ht="25.5" x14ac:dyDescent="0.25">
      <c r="A569" s="3" t="s">
        <v>678</v>
      </c>
      <c r="B569" s="40" t="s">
        <v>788</v>
      </c>
      <c r="C569" s="13"/>
      <c r="D569" s="13"/>
      <c r="E569" s="13"/>
    </row>
    <row r="570" spans="1:5" ht="25.5" x14ac:dyDescent="0.25">
      <c r="A570" s="3" t="s">
        <v>679</v>
      </c>
      <c r="B570" s="40" t="s">
        <v>789</v>
      </c>
      <c r="C570" s="13"/>
      <c r="D570" s="13"/>
      <c r="E570" s="13"/>
    </row>
    <row r="571" spans="1:5" ht="25.5" x14ac:dyDescent="0.25">
      <c r="A571" s="3" t="s">
        <v>680</v>
      </c>
      <c r="B571" s="40" t="s">
        <v>790</v>
      </c>
      <c r="C571" s="13"/>
      <c r="D571" s="13"/>
      <c r="E571" s="13"/>
    </row>
    <row r="572" spans="1:5" ht="25.5" x14ac:dyDescent="0.25">
      <c r="A572" s="3" t="s">
        <v>681</v>
      </c>
      <c r="B572" s="40" t="s">
        <v>791</v>
      </c>
      <c r="C572" s="13"/>
      <c r="D572" s="13"/>
      <c r="E572" s="13"/>
    </row>
    <row r="573" spans="1:5" x14ac:dyDescent="0.25">
      <c r="A573" s="3" t="s">
        <v>682</v>
      </c>
      <c r="B573" s="41" t="s">
        <v>740</v>
      </c>
      <c r="C573" s="13"/>
      <c r="D573" s="13"/>
      <c r="E573" s="13"/>
    </row>
    <row r="574" spans="1:5" ht="25.5" x14ac:dyDescent="0.25">
      <c r="A574" s="3" t="s">
        <v>683</v>
      </c>
      <c r="B574" s="40" t="s">
        <v>792</v>
      </c>
      <c r="C574" s="13"/>
      <c r="D574" s="13"/>
      <c r="E574" s="13"/>
    </row>
    <row r="575" spans="1:5" ht="25.5" x14ac:dyDescent="0.25">
      <c r="A575" s="3" t="s">
        <v>684</v>
      </c>
      <c r="B575" s="40" t="s">
        <v>793</v>
      </c>
      <c r="C575" s="13"/>
      <c r="D575" s="13"/>
      <c r="E575" s="13"/>
    </row>
    <row r="576" spans="1:5" ht="25.5" x14ac:dyDescent="0.25">
      <c r="A576" s="3" t="s">
        <v>685</v>
      </c>
      <c r="B576" s="40" t="s">
        <v>794</v>
      </c>
      <c r="C576" s="13"/>
      <c r="D576" s="13"/>
      <c r="E576" s="13"/>
    </row>
    <row r="577" spans="1:5" ht="25.5" x14ac:dyDescent="0.25">
      <c r="A577" s="3" t="s">
        <v>686</v>
      </c>
      <c r="B577" s="40" t="s">
        <v>795</v>
      </c>
      <c r="C577" s="13"/>
      <c r="D577" s="13"/>
      <c r="E577" s="13"/>
    </row>
    <row r="578" spans="1:5" ht="38.25" x14ac:dyDescent="0.25">
      <c r="A578" s="3" t="s">
        <v>687</v>
      </c>
      <c r="B578" s="26" t="s">
        <v>823</v>
      </c>
      <c r="C578" s="13"/>
      <c r="D578" s="13"/>
      <c r="E578" s="13"/>
    </row>
    <row r="579" spans="1:5" ht="29.25" x14ac:dyDescent="0.25">
      <c r="A579" s="19" t="s">
        <v>688</v>
      </c>
      <c r="B579" s="18" t="s">
        <v>83</v>
      </c>
      <c r="C579" s="17" t="s">
        <v>73</v>
      </c>
      <c r="D579" s="17" t="s">
        <v>40</v>
      </c>
      <c r="E579" s="17" t="s">
        <v>69</v>
      </c>
    </row>
    <row r="580" spans="1:5" ht="25.5" x14ac:dyDescent="0.25">
      <c r="A580" s="3" t="s">
        <v>689</v>
      </c>
      <c r="B580" s="16" t="s">
        <v>796</v>
      </c>
      <c r="C580" s="13">
        <v>1</v>
      </c>
      <c r="D580" s="35">
        <v>0</v>
      </c>
      <c r="E580" s="13"/>
    </row>
    <row r="581" spans="1:5" ht="25.5" x14ac:dyDescent="0.25">
      <c r="A581" s="3" t="s">
        <v>690</v>
      </c>
      <c r="B581" s="16" t="s">
        <v>797</v>
      </c>
      <c r="C581" s="13">
        <v>1</v>
      </c>
      <c r="D581" s="35">
        <v>0</v>
      </c>
      <c r="E581" s="13"/>
    </row>
    <row r="582" spans="1:5" ht="25.5" x14ac:dyDescent="0.25">
      <c r="A582" s="3" t="s">
        <v>691</v>
      </c>
      <c r="B582" s="16" t="s">
        <v>798</v>
      </c>
      <c r="C582" s="13">
        <v>2</v>
      </c>
      <c r="D582" s="35">
        <v>0</v>
      </c>
      <c r="E582" s="13"/>
    </row>
    <row r="583" spans="1:5" ht="25.5" x14ac:dyDescent="0.25">
      <c r="A583" s="3" t="s">
        <v>692</v>
      </c>
      <c r="B583" s="16" t="s">
        <v>799</v>
      </c>
      <c r="C583" s="13">
        <v>2</v>
      </c>
      <c r="D583" s="35">
        <v>0</v>
      </c>
      <c r="E583" s="13"/>
    </row>
    <row r="584" spans="1:5" ht="25.5" x14ac:dyDescent="0.25">
      <c r="A584" s="3" t="s">
        <v>693</v>
      </c>
      <c r="B584" s="16" t="s">
        <v>800</v>
      </c>
      <c r="C584" s="13">
        <v>1</v>
      </c>
      <c r="D584" s="35">
        <v>0</v>
      </c>
      <c r="E584" s="13"/>
    </row>
    <row r="585" spans="1:5" ht="25.5" x14ac:dyDescent="0.25">
      <c r="A585" s="3" t="s">
        <v>694</v>
      </c>
      <c r="B585" s="16" t="s">
        <v>801</v>
      </c>
      <c r="C585" s="13">
        <v>1</v>
      </c>
      <c r="D585" s="35">
        <v>0</v>
      </c>
      <c r="E585" s="13"/>
    </row>
    <row r="586" spans="1:5" ht="25.5" x14ac:dyDescent="0.25">
      <c r="A586" s="3" t="s">
        <v>695</v>
      </c>
      <c r="B586" s="16" t="s">
        <v>802</v>
      </c>
      <c r="C586" s="13">
        <v>2</v>
      </c>
      <c r="D586" s="35">
        <v>0</v>
      </c>
      <c r="E586" s="13"/>
    </row>
    <row r="587" spans="1:5" ht="25.5" x14ac:dyDescent="0.25">
      <c r="A587" s="3" t="s">
        <v>696</v>
      </c>
      <c r="B587" s="16" t="s">
        <v>803</v>
      </c>
      <c r="C587" s="13">
        <v>2</v>
      </c>
      <c r="D587" s="35">
        <v>0</v>
      </c>
      <c r="E587" s="13"/>
    </row>
    <row r="588" spans="1:5" ht="15.75" thickBot="1" x14ac:dyDescent="0.3">
      <c r="A588" s="3" t="s">
        <v>697</v>
      </c>
      <c r="B588" s="16" t="s">
        <v>822</v>
      </c>
      <c r="C588" s="13">
        <v>2</v>
      </c>
      <c r="D588" s="35">
        <v>0</v>
      </c>
      <c r="E588" s="13"/>
    </row>
    <row r="589" spans="1:5" x14ac:dyDescent="0.25">
      <c r="A589" s="29"/>
      <c r="B589" s="30" t="s">
        <v>60</v>
      </c>
      <c r="C589" s="74">
        <v>23121</v>
      </c>
      <c r="D589" s="75"/>
      <c r="E589" s="76"/>
    </row>
    <row r="591" spans="1:5" ht="41.25" x14ac:dyDescent="0.25">
      <c r="A591" s="5" t="s">
        <v>7</v>
      </c>
      <c r="B591" s="31" t="s">
        <v>36</v>
      </c>
      <c r="C591" s="6" t="s">
        <v>70</v>
      </c>
      <c r="D591" s="6" t="s">
        <v>71</v>
      </c>
      <c r="E591" s="6" t="s">
        <v>72</v>
      </c>
    </row>
    <row r="592" spans="1:5" ht="15.75" x14ac:dyDescent="0.25">
      <c r="A592" s="2" t="s">
        <v>710</v>
      </c>
      <c r="B592" s="8" t="s">
        <v>824</v>
      </c>
      <c r="C592" s="77"/>
      <c r="D592" s="78"/>
      <c r="E592" s="79"/>
    </row>
    <row r="593" spans="1:5" x14ac:dyDescent="0.25">
      <c r="A593" s="24"/>
      <c r="B593" s="25" t="str">
        <f>CONCATENATE("Cena kopā ",A592," pozīcijai bez PVN, EUR:")</f>
        <v>Cena kopā 22. pozīcijai bez PVN, EUR:</v>
      </c>
      <c r="C593" s="80">
        <f>SUMPRODUCT(C612:C618,D612:D618)</f>
        <v>0</v>
      </c>
      <c r="D593" s="81"/>
      <c r="E593" s="82"/>
    </row>
    <row r="594" spans="1:5" x14ac:dyDescent="0.25">
      <c r="A594" s="22"/>
      <c r="B594" s="15" t="s">
        <v>41</v>
      </c>
      <c r="C594" s="65">
        <v>0</v>
      </c>
      <c r="D594" s="66"/>
      <c r="E594" s="67"/>
    </row>
    <row r="595" spans="1:5" x14ac:dyDescent="0.25">
      <c r="A595" s="22"/>
      <c r="B595" s="23" t="s">
        <v>42</v>
      </c>
      <c r="C595" s="68">
        <f>C594*C593+C593</f>
        <v>0</v>
      </c>
      <c r="D595" s="69"/>
      <c r="E595" s="70"/>
    </row>
    <row r="596" spans="1:5" x14ac:dyDescent="0.25">
      <c r="A596" s="4"/>
      <c r="B596" s="15" t="s">
        <v>12</v>
      </c>
      <c r="C596" s="71"/>
      <c r="D596" s="72"/>
      <c r="E596" s="73"/>
    </row>
    <row r="597" spans="1:5" x14ac:dyDescent="0.25">
      <c r="A597" s="19" t="s">
        <v>711</v>
      </c>
      <c r="B597" s="32" t="s">
        <v>11</v>
      </c>
      <c r="C597" s="33"/>
      <c r="D597" s="33"/>
      <c r="E597" s="34"/>
    </row>
    <row r="598" spans="1:5" x14ac:dyDescent="0.25">
      <c r="A598" s="3" t="s">
        <v>712</v>
      </c>
      <c r="B598" s="16" t="s">
        <v>825</v>
      </c>
      <c r="C598" s="13"/>
      <c r="D598" s="13"/>
      <c r="E598" s="13"/>
    </row>
    <row r="599" spans="1:5" x14ac:dyDescent="0.25">
      <c r="A599" s="3" t="s">
        <v>713</v>
      </c>
      <c r="B599" s="16" t="s">
        <v>727</v>
      </c>
      <c r="C599" s="13"/>
      <c r="D599" s="13"/>
      <c r="E599" s="13"/>
    </row>
    <row r="600" spans="1:5" x14ac:dyDescent="0.25">
      <c r="A600" s="3" t="s">
        <v>724</v>
      </c>
      <c r="B600" s="16" t="s">
        <v>826</v>
      </c>
      <c r="C600" s="13"/>
      <c r="D600" s="13"/>
      <c r="E600" s="13"/>
    </row>
    <row r="601" spans="1:5" x14ac:dyDescent="0.25">
      <c r="A601" s="3" t="s">
        <v>714</v>
      </c>
      <c r="B601" s="16" t="s">
        <v>827</v>
      </c>
      <c r="C601" s="13"/>
      <c r="D601" s="13"/>
      <c r="E601" s="13"/>
    </row>
    <row r="602" spans="1:5" x14ac:dyDescent="0.25">
      <c r="A602" s="3" t="s">
        <v>725</v>
      </c>
      <c r="B602" s="41" t="s">
        <v>828</v>
      </c>
      <c r="C602" s="13"/>
      <c r="D602" s="13"/>
      <c r="E602" s="13"/>
    </row>
    <row r="603" spans="1:5" x14ac:dyDescent="0.25">
      <c r="A603" s="3" t="s">
        <v>730</v>
      </c>
      <c r="B603" s="40" t="s">
        <v>831</v>
      </c>
      <c r="C603" s="13"/>
      <c r="D603" s="13"/>
      <c r="E603" s="13"/>
    </row>
    <row r="604" spans="1:5" x14ac:dyDescent="0.25">
      <c r="A604" s="3" t="s">
        <v>731</v>
      </c>
      <c r="B604" s="40" t="s">
        <v>926</v>
      </c>
      <c r="C604" s="13"/>
      <c r="D604" s="13"/>
      <c r="E604" s="13"/>
    </row>
    <row r="605" spans="1:5" x14ac:dyDescent="0.25">
      <c r="A605" s="3" t="s">
        <v>732</v>
      </c>
      <c r="B605" s="40" t="s">
        <v>927</v>
      </c>
      <c r="C605" s="13"/>
      <c r="D605" s="13"/>
      <c r="E605" s="13"/>
    </row>
    <row r="606" spans="1:5" x14ac:dyDescent="0.25">
      <c r="A606" s="3" t="s">
        <v>744</v>
      </c>
      <c r="B606" s="41" t="s">
        <v>829</v>
      </c>
      <c r="C606" s="13"/>
      <c r="D606" s="13"/>
      <c r="E606" s="13"/>
    </row>
    <row r="607" spans="1:5" x14ac:dyDescent="0.25">
      <c r="A607" s="3" t="s">
        <v>745</v>
      </c>
      <c r="B607" s="40" t="s">
        <v>832</v>
      </c>
      <c r="C607" s="13"/>
      <c r="D607" s="13"/>
      <c r="E607" s="13"/>
    </row>
    <row r="608" spans="1:5" x14ac:dyDescent="0.25">
      <c r="A608" s="3" t="s">
        <v>746</v>
      </c>
      <c r="B608" s="40" t="s">
        <v>928</v>
      </c>
      <c r="C608" s="13"/>
      <c r="D608" s="13"/>
      <c r="E608" s="13"/>
    </row>
    <row r="609" spans="1:5" x14ac:dyDescent="0.25">
      <c r="A609" s="3" t="s">
        <v>747</v>
      </c>
      <c r="B609" s="40" t="s">
        <v>929</v>
      </c>
      <c r="C609" s="13"/>
      <c r="D609" s="13"/>
      <c r="E609" s="13"/>
    </row>
    <row r="610" spans="1:5" ht="38.25" x14ac:dyDescent="0.25">
      <c r="A610" s="3" t="s">
        <v>916</v>
      </c>
      <c r="B610" s="26" t="s">
        <v>830</v>
      </c>
      <c r="C610" s="13"/>
      <c r="D610" s="13"/>
      <c r="E610" s="13"/>
    </row>
    <row r="611" spans="1:5" ht="29.25" x14ac:dyDescent="0.25">
      <c r="A611" s="19" t="s">
        <v>715</v>
      </c>
      <c r="B611" s="18" t="s">
        <v>83</v>
      </c>
      <c r="C611" s="17" t="s">
        <v>73</v>
      </c>
      <c r="D611" s="17" t="s">
        <v>40</v>
      </c>
      <c r="E611" s="17" t="s">
        <v>69</v>
      </c>
    </row>
    <row r="612" spans="1:5" ht="25.5" x14ac:dyDescent="0.25">
      <c r="A612" s="3" t="s">
        <v>716</v>
      </c>
      <c r="B612" s="16" t="s">
        <v>833</v>
      </c>
      <c r="C612" s="13">
        <v>3</v>
      </c>
      <c r="D612" s="35">
        <v>0</v>
      </c>
      <c r="E612" s="13"/>
    </row>
    <row r="613" spans="1:5" ht="25.5" x14ac:dyDescent="0.25">
      <c r="A613" s="3" t="s">
        <v>717</v>
      </c>
      <c r="B613" s="16" t="s">
        <v>930</v>
      </c>
      <c r="C613" s="13">
        <v>5</v>
      </c>
      <c r="D613" s="35">
        <v>0</v>
      </c>
      <c r="E613" s="13"/>
    </row>
    <row r="614" spans="1:5" ht="25.5" x14ac:dyDescent="0.25">
      <c r="A614" s="3" t="s">
        <v>726</v>
      </c>
      <c r="B614" s="16" t="s">
        <v>931</v>
      </c>
      <c r="C614" s="13">
        <v>1</v>
      </c>
      <c r="D614" s="35">
        <v>0</v>
      </c>
      <c r="E614" s="13"/>
    </row>
    <row r="615" spans="1:5" ht="25.5" x14ac:dyDescent="0.25">
      <c r="A615" s="3" t="s">
        <v>748</v>
      </c>
      <c r="B615" s="16" t="s">
        <v>834</v>
      </c>
      <c r="C615" s="13">
        <v>1</v>
      </c>
      <c r="D615" s="35">
        <v>0</v>
      </c>
      <c r="E615" s="13"/>
    </row>
    <row r="616" spans="1:5" ht="25.5" x14ac:dyDescent="0.25">
      <c r="A616" s="3" t="s">
        <v>749</v>
      </c>
      <c r="B616" s="16" t="s">
        <v>932</v>
      </c>
      <c r="C616" s="13">
        <v>1</v>
      </c>
      <c r="D616" s="35">
        <v>0</v>
      </c>
      <c r="E616" s="13"/>
    </row>
    <row r="617" spans="1:5" ht="25.5" x14ac:dyDescent="0.25">
      <c r="A617" s="3" t="s">
        <v>750</v>
      </c>
      <c r="B617" s="16" t="s">
        <v>933</v>
      </c>
      <c r="C617" s="13">
        <v>1</v>
      </c>
      <c r="D617" s="35">
        <v>0</v>
      </c>
      <c r="E617" s="13"/>
    </row>
    <row r="618" spans="1:5" ht="15.75" thickBot="1" x14ac:dyDescent="0.3">
      <c r="A618" s="3" t="s">
        <v>751</v>
      </c>
      <c r="B618" s="16" t="s">
        <v>835</v>
      </c>
      <c r="C618" s="13">
        <v>2</v>
      </c>
      <c r="D618" s="35">
        <v>0</v>
      </c>
      <c r="E618" s="13"/>
    </row>
    <row r="619" spans="1:5" x14ac:dyDescent="0.25">
      <c r="A619" s="29"/>
      <c r="B619" s="30" t="s">
        <v>60</v>
      </c>
      <c r="C619" s="74">
        <v>23121</v>
      </c>
      <c r="D619" s="75"/>
      <c r="E619" s="76"/>
    </row>
    <row r="621" spans="1:5" ht="41.25" x14ac:dyDescent="0.25">
      <c r="A621" s="5" t="s">
        <v>7</v>
      </c>
      <c r="B621" s="31" t="s">
        <v>36</v>
      </c>
      <c r="C621" s="6" t="s">
        <v>70</v>
      </c>
      <c r="D621" s="6" t="s">
        <v>71</v>
      </c>
      <c r="E621" s="6" t="s">
        <v>72</v>
      </c>
    </row>
    <row r="622" spans="1:5" ht="15.75" x14ac:dyDescent="0.25">
      <c r="A622" s="2" t="s">
        <v>759</v>
      </c>
      <c r="B622" s="8" t="s">
        <v>581</v>
      </c>
      <c r="C622" s="77"/>
      <c r="D622" s="78"/>
      <c r="E622" s="79"/>
    </row>
    <row r="623" spans="1:5" x14ac:dyDescent="0.25">
      <c r="A623" s="24"/>
      <c r="B623" s="25" t="str">
        <f>CONCATENATE("Cena kopā ",A622," pozīcijai bez PVN, EUR:")</f>
        <v>Cena kopā 23. pozīcijai bez PVN, EUR:</v>
      </c>
      <c r="C623" s="80">
        <f>SUMPRODUCT(C643:C650,D643:D650)</f>
        <v>0</v>
      </c>
      <c r="D623" s="81"/>
      <c r="E623" s="82"/>
    </row>
    <row r="624" spans="1:5" x14ac:dyDescent="0.25">
      <c r="A624" s="22"/>
      <c r="B624" s="15" t="s">
        <v>41</v>
      </c>
      <c r="C624" s="65">
        <v>0</v>
      </c>
      <c r="D624" s="66"/>
      <c r="E624" s="67"/>
    </row>
    <row r="625" spans="1:5" x14ac:dyDescent="0.25">
      <c r="A625" s="22"/>
      <c r="B625" s="23" t="s">
        <v>42</v>
      </c>
      <c r="C625" s="68">
        <f>C624*C623+C623</f>
        <v>0</v>
      </c>
      <c r="D625" s="69"/>
      <c r="E625" s="70"/>
    </row>
    <row r="626" spans="1:5" x14ac:dyDescent="0.25">
      <c r="A626" s="4"/>
      <c r="B626" s="15" t="s">
        <v>12</v>
      </c>
      <c r="C626" s="71"/>
      <c r="D626" s="72"/>
      <c r="E626" s="73"/>
    </row>
    <row r="627" spans="1:5" x14ac:dyDescent="0.25">
      <c r="A627" s="19" t="s">
        <v>760</v>
      </c>
      <c r="B627" s="32" t="s">
        <v>11</v>
      </c>
      <c r="C627" s="33"/>
      <c r="D627" s="33"/>
      <c r="E627" s="34"/>
    </row>
    <row r="628" spans="1:5" x14ac:dyDescent="0.25">
      <c r="A628" s="3" t="s">
        <v>761</v>
      </c>
      <c r="B628" s="16" t="s">
        <v>570</v>
      </c>
      <c r="C628" s="13"/>
      <c r="D628" s="13"/>
      <c r="E628" s="13"/>
    </row>
    <row r="629" spans="1:5" x14ac:dyDescent="0.25">
      <c r="A629" s="3" t="s">
        <v>762</v>
      </c>
      <c r="B629" s="16" t="s">
        <v>577</v>
      </c>
      <c r="C629" s="13"/>
      <c r="D629" s="13"/>
      <c r="E629" s="13"/>
    </row>
    <row r="630" spans="1:5" x14ac:dyDescent="0.25">
      <c r="A630" s="3" t="s">
        <v>763</v>
      </c>
      <c r="B630" s="16" t="s">
        <v>583</v>
      </c>
      <c r="C630" s="13"/>
      <c r="D630" s="13"/>
      <c r="E630" s="13"/>
    </row>
    <row r="631" spans="1:5" x14ac:dyDescent="0.25">
      <c r="A631" s="3" t="s">
        <v>764</v>
      </c>
      <c r="B631" s="41" t="s">
        <v>595</v>
      </c>
      <c r="C631" s="13"/>
      <c r="D631" s="13"/>
      <c r="E631" s="13"/>
    </row>
    <row r="632" spans="1:5" ht="25.5" x14ac:dyDescent="0.25">
      <c r="A632" s="3" t="s">
        <v>765</v>
      </c>
      <c r="B632" s="40" t="s">
        <v>596</v>
      </c>
      <c r="C632" s="13"/>
      <c r="D632" s="13"/>
      <c r="E632" s="13"/>
    </row>
    <row r="633" spans="1:5" ht="25.5" x14ac:dyDescent="0.25">
      <c r="A633" s="3" t="s">
        <v>766</v>
      </c>
      <c r="B633" s="40" t="s">
        <v>924</v>
      </c>
      <c r="C633" s="13"/>
      <c r="D633" s="13"/>
      <c r="E633" s="13"/>
    </row>
    <row r="634" spans="1:5" x14ac:dyDescent="0.25">
      <c r="A634" s="3" t="s">
        <v>767</v>
      </c>
      <c r="B634" s="41" t="s">
        <v>582</v>
      </c>
      <c r="C634" s="13"/>
      <c r="D634" s="13"/>
      <c r="E634" s="13"/>
    </row>
    <row r="635" spans="1:5" ht="25.5" x14ac:dyDescent="0.25">
      <c r="A635" s="3" t="s">
        <v>768</v>
      </c>
      <c r="B635" s="40" t="s">
        <v>578</v>
      </c>
      <c r="C635" s="13"/>
      <c r="D635" s="13"/>
      <c r="E635" s="13"/>
    </row>
    <row r="636" spans="1:5" ht="25.5" x14ac:dyDescent="0.25">
      <c r="A636" s="3" t="s">
        <v>769</v>
      </c>
      <c r="B636" s="40" t="s">
        <v>579</v>
      </c>
      <c r="C636" s="13"/>
      <c r="D636" s="13"/>
      <c r="E636" s="13"/>
    </row>
    <row r="637" spans="1:5" ht="25.5" x14ac:dyDescent="0.25">
      <c r="A637" s="3" t="s">
        <v>770</v>
      </c>
      <c r="B637" s="40" t="s">
        <v>580</v>
      </c>
      <c r="C637" s="13"/>
      <c r="D637" s="13"/>
      <c r="E637" s="13"/>
    </row>
    <row r="638" spans="1:5" x14ac:dyDescent="0.25">
      <c r="A638" s="3" t="s">
        <v>771</v>
      </c>
      <c r="B638" s="41" t="s">
        <v>584</v>
      </c>
      <c r="C638" s="13"/>
      <c r="D638" s="13"/>
      <c r="E638" s="13"/>
    </row>
    <row r="639" spans="1:5" ht="25.5" x14ac:dyDescent="0.25">
      <c r="A639" s="3" t="s">
        <v>772</v>
      </c>
      <c r="B639" s="40" t="s">
        <v>585</v>
      </c>
      <c r="C639" s="13"/>
      <c r="D639" s="13"/>
      <c r="E639" s="13"/>
    </row>
    <row r="640" spans="1:5" ht="25.5" x14ac:dyDescent="0.25">
      <c r="A640" s="3" t="s">
        <v>773</v>
      </c>
      <c r="B640" s="40" t="s">
        <v>586</v>
      </c>
      <c r="C640" s="13"/>
      <c r="D640" s="13"/>
      <c r="E640" s="13"/>
    </row>
    <row r="641" spans="1:5" ht="25.5" x14ac:dyDescent="0.25">
      <c r="A641" s="3" t="s">
        <v>774</v>
      </c>
      <c r="B641" s="40" t="s">
        <v>587</v>
      </c>
      <c r="C641" s="13"/>
      <c r="D641" s="13"/>
      <c r="E641" s="13"/>
    </row>
    <row r="642" spans="1:5" ht="29.25" x14ac:dyDescent="0.25">
      <c r="A642" s="19" t="s">
        <v>775</v>
      </c>
      <c r="B642" s="18" t="s">
        <v>83</v>
      </c>
      <c r="C642" s="17" t="s">
        <v>73</v>
      </c>
      <c r="D642" s="17" t="s">
        <v>40</v>
      </c>
      <c r="E642" s="17" t="s">
        <v>69</v>
      </c>
    </row>
    <row r="643" spans="1:5" ht="25.5" x14ac:dyDescent="0.25">
      <c r="A643" s="3" t="s">
        <v>776</v>
      </c>
      <c r="B643" s="16" t="s">
        <v>596</v>
      </c>
      <c r="C643" s="13">
        <v>4</v>
      </c>
      <c r="D643" s="35">
        <v>0</v>
      </c>
      <c r="E643" s="13"/>
    </row>
    <row r="644" spans="1:5" ht="25.5" x14ac:dyDescent="0.25">
      <c r="A644" s="3" t="s">
        <v>777</v>
      </c>
      <c r="B644" s="16" t="s">
        <v>924</v>
      </c>
      <c r="C644" s="13">
        <v>6</v>
      </c>
      <c r="D644" s="35">
        <v>0</v>
      </c>
      <c r="E644" s="13"/>
    </row>
    <row r="645" spans="1:5" ht="25.5" x14ac:dyDescent="0.25">
      <c r="A645" s="3" t="s">
        <v>778</v>
      </c>
      <c r="B645" s="16" t="s">
        <v>588</v>
      </c>
      <c r="C645" s="13">
        <v>2</v>
      </c>
      <c r="D645" s="35">
        <v>0</v>
      </c>
      <c r="E645" s="13"/>
    </row>
    <row r="646" spans="1:5" ht="25.5" x14ac:dyDescent="0.25">
      <c r="A646" s="3" t="s">
        <v>779</v>
      </c>
      <c r="B646" s="16" t="s">
        <v>589</v>
      </c>
      <c r="C646" s="13">
        <v>2</v>
      </c>
      <c r="D646" s="35">
        <v>0</v>
      </c>
      <c r="E646" s="13"/>
    </row>
    <row r="647" spans="1:5" ht="25.5" x14ac:dyDescent="0.25">
      <c r="A647" s="3" t="s">
        <v>780</v>
      </c>
      <c r="B647" s="16" t="s">
        <v>590</v>
      </c>
      <c r="C647" s="13">
        <v>2</v>
      </c>
      <c r="D647" s="35">
        <v>0</v>
      </c>
      <c r="E647" s="13"/>
    </row>
    <row r="648" spans="1:5" ht="25.5" x14ac:dyDescent="0.25">
      <c r="A648" s="3" t="s">
        <v>781</v>
      </c>
      <c r="B648" s="16" t="s">
        <v>591</v>
      </c>
      <c r="C648" s="13">
        <v>1</v>
      </c>
      <c r="D648" s="35">
        <v>0</v>
      </c>
      <c r="E648" s="13"/>
    </row>
    <row r="649" spans="1:5" ht="25.5" x14ac:dyDescent="0.25">
      <c r="A649" s="3" t="s">
        <v>782</v>
      </c>
      <c r="B649" s="16" t="s">
        <v>592</v>
      </c>
      <c r="C649" s="13">
        <v>1</v>
      </c>
      <c r="D649" s="35">
        <v>0</v>
      </c>
      <c r="E649" s="13"/>
    </row>
    <row r="650" spans="1:5" ht="26.25" thickBot="1" x14ac:dyDescent="0.3">
      <c r="A650" s="3" t="s">
        <v>783</v>
      </c>
      <c r="B650" s="16" t="s">
        <v>593</v>
      </c>
      <c r="C650" s="13">
        <v>1</v>
      </c>
      <c r="D650" s="35">
        <v>0</v>
      </c>
      <c r="E650" s="13"/>
    </row>
    <row r="651" spans="1:5" x14ac:dyDescent="0.25">
      <c r="A651" s="29"/>
      <c r="B651" s="30" t="s">
        <v>60</v>
      </c>
      <c r="C651" s="74">
        <v>23442</v>
      </c>
      <c r="D651" s="75"/>
      <c r="E651" s="76"/>
    </row>
    <row r="653" spans="1:5" ht="41.25" x14ac:dyDescent="0.25">
      <c r="A653" s="5" t="s">
        <v>7</v>
      </c>
      <c r="B653" s="31" t="s">
        <v>36</v>
      </c>
      <c r="C653" s="6" t="s">
        <v>70</v>
      </c>
      <c r="D653" s="6" t="s">
        <v>71</v>
      </c>
      <c r="E653" s="6" t="s">
        <v>72</v>
      </c>
    </row>
    <row r="654" spans="1:5" ht="15.75" x14ac:dyDescent="0.25">
      <c r="A654" s="2" t="s">
        <v>804</v>
      </c>
      <c r="B654" s="8" t="s">
        <v>569</v>
      </c>
      <c r="C654" s="77"/>
      <c r="D654" s="78"/>
      <c r="E654" s="79"/>
    </row>
    <row r="655" spans="1:5" x14ac:dyDescent="0.25">
      <c r="A655" s="24"/>
      <c r="B655" s="25" t="str">
        <f>CONCATENATE("Cena kopā ",A654," pozīcijai bez PVN, EUR:")</f>
        <v>Cena kopā 24. pozīcijai bez PVN, EUR:</v>
      </c>
      <c r="C655" s="80">
        <f>SUMPRODUCT(C672:C676,D672:D676)</f>
        <v>0</v>
      </c>
      <c r="D655" s="81"/>
      <c r="E655" s="82"/>
    </row>
    <row r="656" spans="1:5" x14ac:dyDescent="0.25">
      <c r="A656" s="22"/>
      <c r="B656" s="15" t="s">
        <v>41</v>
      </c>
      <c r="C656" s="65">
        <v>0</v>
      </c>
      <c r="D656" s="66"/>
      <c r="E656" s="67"/>
    </row>
    <row r="657" spans="1:5" x14ac:dyDescent="0.25">
      <c r="A657" s="22"/>
      <c r="B657" s="23" t="s">
        <v>42</v>
      </c>
      <c r="C657" s="68">
        <f>C656*C655+C655</f>
        <v>0</v>
      </c>
      <c r="D657" s="69"/>
      <c r="E657" s="70"/>
    </row>
    <row r="658" spans="1:5" x14ac:dyDescent="0.25">
      <c r="A658" s="4"/>
      <c r="B658" s="15" t="s">
        <v>12</v>
      </c>
      <c r="C658" s="71"/>
      <c r="D658" s="72"/>
      <c r="E658" s="73"/>
    </row>
    <row r="659" spans="1:5" x14ac:dyDescent="0.25">
      <c r="A659" s="19" t="s">
        <v>805</v>
      </c>
      <c r="B659" s="32" t="s">
        <v>11</v>
      </c>
      <c r="C659" s="33"/>
      <c r="D659" s="33"/>
      <c r="E659" s="34"/>
    </row>
    <row r="660" spans="1:5" x14ac:dyDescent="0.25">
      <c r="A660" s="3" t="s">
        <v>806</v>
      </c>
      <c r="B660" s="16" t="s">
        <v>570</v>
      </c>
      <c r="C660" s="13"/>
      <c r="D660" s="13"/>
      <c r="E660" s="13"/>
    </row>
    <row r="661" spans="1:5" x14ac:dyDescent="0.25">
      <c r="A661" s="3" t="s">
        <v>807</v>
      </c>
      <c r="B661" s="16" t="s">
        <v>573</v>
      </c>
      <c r="C661" s="13"/>
      <c r="D661" s="13"/>
      <c r="E661" s="13"/>
    </row>
    <row r="662" spans="1:5" x14ac:dyDescent="0.25">
      <c r="A662" s="3" t="s">
        <v>808</v>
      </c>
      <c r="B662" s="41" t="s">
        <v>619</v>
      </c>
      <c r="C662" s="13"/>
      <c r="D662" s="13"/>
      <c r="E662" s="13"/>
    </row>
    <row r="663" spans="1:5" ht="25.5" x14ac:dyDescent="0.25">
      <c r="A663" s="3" t="s">
        <v>809</v>
      </c>
      <c r="B663" s="40" t="s">
        <v>571</v>
      </c>
      <c r="C663" s="13"/>
      <c r="D663" s="13"/>
      <c r="E663" s="13"/>
    </row>
    <row r="664" spans="1:5" x14ac:dyDescent="0.25">
      <c r="A664" s="3" t="s">
        <v>810</v>
      </c>
      <c r="B664" s="41" t="s">
        <v>620</v>
      </c>
      <c r="C664" s="13"/>
      <c r="D664" s="13"/>
      <c r="E664" s="13"/>
    </row>
    <row r="665" spans="1:5" ht="25.5" x14ac:dyDescent="0.25">
      <c r="A665" s="3" t="s">
        <v>811</v>
      </c>
      <c r="B665" s="40" t="s">
        <v>572</v>
      </c>
      <c r="C665" s="13"/>
      <c r="D665" s="13"/>
      <c r="E665" s="13"/>
    </row>
    <row r="666" spans="1:5" ht="25.5" x14ac:dyDescent="0.25">
      <c r="A666" s="3" t="s">
        <v>812</v>
      </c>
      <c r="B666" s="40" t="s">
        <v>574</v>
      </c>
      <c r="C666" s="13"/>
      <c r="D666" s="13"/>
      <c r="E666" s="13"/>
    </row>
    <row r="667" spans="1:5" ht="25.5" x14ac:dyDescent="0.25">
      <c r="A667" s="3" t="s">
        <v>813</v>
      </c>
      <c r="B667" s="40" t="s">
        <v>922</v>
      </c>
      <c r="C667" s="13"/>
      <c r="D667" s="13"/>
      <c r="E667" s="13"/>
    </row>
    <row r="668" spans="1:5" ht="25.5" x14ac:dyDescent="0.25">
      <c r="A668" s="3" t="s">
        <v>814</v>
      </c>
      <c r="B668" s="40" t="s">
        <v>575</v>
      </c>
      <c r="C668" s="13"/>
      <c r="D668" s="13"/>
      <c r="E668" s="13"/>
    </row>
    <row r="669" spans="1:5" ht="15" customHeight="1" x14ac:dyDescent="0.25">
      <c r="A669" s="3" t="s">
        <v>815</v>
      </c>
      <c r="B669" s="41" t="s">
        <v>621</v>
      </c>
      <c r="C669" s="13"/>
      <c r="D669" s="13"/>
      <c r="E669" s="13"/>
    </row>
    <row r="670" spans="1:5" ht="15" customHeight="1" x14ac:dyDescent="0.25">
      <c r="A670" s="3" t="s">
        <v>923</v>
      </c>
      <c r="B670" s="40" t="s">
        <v>594</v>
      </c>
      <c r="C670" s="13"/>
      <c r="D670" s="13"/>
      <c r="E670" s="13"/>
    </row>
    <row r="671" spans="1:5" ht="29.25" x14ac:dyDescent="0.25">
      <c r="A671" s="19" t="s">
        <v>816</v>
      </c>
      <c r="B671" s="18" t="s">
        <v>83</v>
      </c>
      <c r="C671" s="17" t="s">
        <v>73</v>
      </c>
      <c r="D671" s="17" t="s">
        <v>40</v>
      </c>
      <c r="E671" s="17" t="s">
        <v>69</v>
      </c>
    </row>
    <row r="672" spans="1:5" ht="25.5" x14ac:dyDescent="0.25">
      <c r="A672" s="3" t="s">
        <v>817</v>
      </c>
      <c r="B672" s="16" t="s">
        <v>638</v>
      </c>
      <c r="C672" s="13">
        <v>3</v>
      </c>
      <c r="D672" s="35">
        <v>0</v>
      </c>
      <c r="E672" s="13"/>
    </row>
    <row r="673" spans="1:5" ht="25.5" x14ac:dyDescent="0.25">
      <c r="A673" s="3" t="s">
        <v>818</v>
      </c>
      <c r="B673" s="16" t="s">
        <v>639</v>
      </c>
      <c r="C673" s="13">
        <v>3</v>
      </c>
      <c r="D673" s="35">
        <v>0</v>
      </c>
      <c r="E673" s="13"/>
    </row>
    <row r="674" spans="1:5" ht="25.5" x14ac:dyDescent="0.25">
      <c r="A674" s="3" t="s">
        <v>819</v>
      </c>
      <c r="B674" s="16" t="s">
        <v>640</v>
      </c>
      <c r="C674" s="13">
        <v>3</v>
      </c>
      <c r="D674" s="35">
        <v>0</v>
      </c>
      <c r="E674" s="13"/>
    </row>
    <row r="675" spans="1:5" ht="25.5" x14ac:dyDescent="0.25">
      <c r="A675" s="3" t="s">
        <v>820</v>
      </c>
      <c r="B675" s="16" t="s">
        <v>641</v>
      </c>
      <c r="C675" s="13">
        <v>1</v>
      </c>
      <c r="D675" s="35">
        <v>0</v>
      </c>
      <c r="E675" s="13"/>
    </row>
    <row r="676" spans="1:5" ht="26.25" thickBot="1" x14ac:dyDescent="0.3">
      <c r="A676" s="3" t="s">
        <v>821</v>
      </c>
      <c r="B676" s="16" t="s">
        <v>642</v>
      </c>
      <c r="C676" s="13">
        <v>3</v>
      </c>
      <c r="D676" s="35">
        <v>0</v>
      </c>
      <c r="E676" s="13"/>
    </row>
    <row r="677" spans="1:5" x14ac:dyDescent="0.25">
      <c r="A677" s="29"/>
      <c r="B677" s="30" t="s">
        <v>60</v>
      </c>
      <c r="C677" s="74">
        <v>23442</v>
      </c>
      <c r="D677" s="75"/>
      <c r="E677" s="76"/>
    </row>
    <row r="679" spans="1:5" ht="41.25" x14ac:dyDescent="0.25">
      <c r="A679" s="5" t="s">
        <v>7</v>
      </c>
      <c r="B679" s="31" t="s">
        <v>36</v>
      </c>
      <c r="C679" s="6" t="s">
        <v>70</v>
      </c>
      <c r="D679" s="6" t="s">
        <v>71</v>
      </c>
      <c r="E679" s="6" t="s">
        <v>72</v>
      </c>
    </row>
    <row r="680" spans="1:5" ht="15.75" x14ac:dyDescent="0.25">
      <c r="A680" s="2" t="s">
        <v>836</v>
      </c>
      <c r="B680" s="8" t="s">
        <v>485</v>
      </c>
      <c r="C680" s="77"/>
      <c r="D680" s="78"/>
      <c r="E680" s="79"/>
    </row>
    <row r="681" spans="1:5" x14ac:dyDescent="0.25">
      <c r="A681" s="24"/>
      <c r="B681" s="25" t="str">
        <f>CONCATENATE("Cena kopā ",A680," pozīcijai bez PVN, EUR:")</f>
        <v>Cena kopā 25. pozīcijai bez PVN, EUR:</v>
      </c>
      <c r="C681" s="80">
        <f>SUMPRODUCT(C695:C696,D695:D696)</f>
        <v>0</v>
      </c>
      <c r="D681" s="81"/>
      <c r="E681" s="82"/>
    </row>
    <row r="682" spans="1:5" x14ac:dyDescent="0.25">
      <c r="A682" s="22"/>
      <c r="B682" s="15" t="s">
        <v>41</v>
      </c>
      <c r="C682" s="65">
        <v>0</v>
      </c>
      <c r="D682" s="66"/>
      <c r="E682" s="67"/>
    </row>
    <row r="683" spans="1:5" x14ac:dyDescent="0.25">
      <c r="A683" s="22"/>
      <c r="B683" s="23" t="s">
        <v>42</v>
      </c>
      <c r="C683" s="68">
        <f>C682*C681+C681</f>
        <v>0</v>
      </c>
      <c r="D683" s="69"/>
      <c r="E683" s="70"/>
    </row>
    <row r="684" spans="1:5" x14ac:dyDescent="0.25">
      <c r="A684" s="4"/>
      <c r="B684" s="15" t="s">
        <v>12</v>
      </c>
      <c r="C684" s="71"/>
      <c r="D684" s="72"/>
      <c r="E684" s="73"/>
    </row>
    <row r="685" spans="1:5" x14ac:dyDescent="0.25">
      <c r="A685" s="19" t="s">
        <v>837</v>
      </c>
      <c r="B685" s="32" t="s">
        <v>11</v>
      </c>
      <c r="C685" s="33"/>
      <c r="D685" s="33"/>
      <c r="E685" s="34"/>
    </row>
    <row r="686" spans="1:5" x14ac:dyDescent="0.25">
      <c r="A686" s="3" t="s">
        <v>838</v>
      </c>
      <c r="B686" s="16" t="s">
        <v>480</v>
      </c>
      <c r="C686" s="13"/>
      <c r="D686" s="13"/>
      <c r="E686" s="13"/>
    </row>
    <row r="687" spans="1:5" x14ac:dyDescent="0.25">
      <c r="A687" s="3" t="s">
        <v>839</v>
      </c>
      <c r="B687" s="41" t="s">
        <v>481</v>
      </c>
      <c r="C687" s="13"/>
      <c r="D687" s="13"/>
      <c r="E687" s="13"/>
    </row>
    <row r="688" spans="1:5" x14ac:dyDescent="0.25">
      <c r="A688" s="3" t="s">
        <v>840</v>
      </c>
      <c r="B688" s="40" t="s">
        <v>482</v>
      </c>
      <c r="C688" s="13"/>
      <c r="D688" s="13"/>
      <c r="E688" s="13"/>
    </row>
    <row r="689" spans="1:5" x14ac:dyDescent="0.25">
      <c r="A689" s="3" t="s">
        <v>841</v>
      </c>
      <c r="B689" s="40" t="s">
        <v>483</v>
      </c>
      <c r="C689" s="13"/>
      <c r="D689" s="13"/>
      <c r="E689" s="13"/>
    </row>
    <row r="690" spans="1:5" x14ac:dyDescent="0.25">
      <c r="A690" s="3" t="s">
        <v>893</v>
      </c>
      <c r="B690" s="41" t="s">
        <v>484</v>
      </c>
      <c r="C690" s="13"/>
      <c r="D690" s="13"/>
      <c r="E690" s="13"/>
    </row>
    <row r="691" spans="1:5" x14ac:dyDescent="0.25">
      <c r="A691" s="3" t="s">
        <v>842</v>
      </c>
      <c r="B691" s="40" t="s">
        <v>487</v>
      </c>
      <c r="C691" s="13"/>
      <c r="D691" s="13"/>
      <c r="E691" s="13"/>
    </row>
    <row r="692" spans="1:5" x14ac:dyDescent="0.25">
      <c r="A692" s="3" t="s">
        <v>843</v>
      </c>
      <c r="B692" s="40" t="s">
        <v>488</v>
      </c>
      <c r="C692" s="13"/>
      <c r="D692" s="13"/>
      <c r="E692" s="13"/>
    </row>
    <row r="693" spans="1:5" x14ac:dyDescent="0.25">
      <c r="A693" s="3" t="s">
        <v>844</v>
      </c>
      <c r="B693" s="40" t="s">
        <v>489</v>
      </c>
      <c r="C693" s="13"/>
      <c r="D693" s="13"/>
      <c r="E693" s="13"/>
    </row>
    <row r="694" spans="1:5" ht="29.25" x14ac:dyDescent="0.25">
      <c r="A694" s="19" t="s">
        <v>845</v>
      </c>
      <c r="B694" s="18" t="s">
        <v>83</v>
      </c>
      <c r="C694" s="17" t="s">
        <v>73</v>
      </c>
      <c r="D694" s="17" t="s">
        <v>40</v>
      </c>
      <c r="E694" s="17" t="s">
        <v>69</v>
      </c>
    </row>
    <row r="695" spans="1:5" x14ac:dyDescent="0.25">
      <c r="A695" s="3" t="s">
        <v>846</v>
      </c>
      <c r="B695" s="16" t="s">
        <v>486</v>
      </c>
      <c r="C695" s="13">
        <v>2</v>
      </c>
      <c r="D695" s="35">
        <v>0</v>
      </c>
      <c r="E695" s="13"/>
    </row>
    <row r="696" spans="1:5" ht="15.75" thickBot="1" x14ac:dyDescent="0.3">
      <c r="A696" s="3" t="s">
        <v>847</v>
      </c>
      <c r="B696" s="16" t="s">
        <v>490</v>
      </c>
      <c r="C696" s="13">
        <v>6</v>
      </c>
      <c r="D696" s="35">
        <v>0</v>
      </c>
      <c r="E696" s="13"/>
    </row>
    <row r="697" spans="1:5" x14ac:dyDescent="0.25">
      <c r="A697" s="29"/>
      <c r="B697" s="30" t="s">
        <v>60</v>
      </c>
      <c r="C697" s="74">
        <v>23442</v>
      </c>
      <c r="D697" s="75"/>
      <c r="E697" s="76"/>
    </row>
    <row r="699" spans="1:5" ht="41.25" x14ac:dyDescent="0.25">
      <c r="A699" s="5" t="s">
        <v>7</v>
      </c>
      <c r="B699" s="31" t="s">
        <v>36</v>
      </c>
      <c r="C699" s="6" t="s">
        <v>70</v>
      </c>
      <c r="D699" s="6" t="s">
        <v>71</v>
      </c>
      <c r="E699" s="6" t="s">
        <v>72</v>
      </c>
    </row>
    <row r="700" spans="1:5" ht="15.75" x14ac:dyDescent="0.25">
      <c r="A700" s="2" t="s">
        <v>855</v>
      </c>
      <c r="B700" s="8" t="s">
        <v>504</v>
      </c>
      <c r="C700" s="77"/>
      <c r="D700" s="78"/>
      <c r="E700" s="79"/>
    </row>
    <row r="701" spans="1:5" x14ac:dyDescent="0.25">
      <c r="A701" s="24"/>
      <c r="B701" s="25" t="str">
        <f>CONCATENATE("Cena kopā ",A700," pozīcijai bez PVN, EUR:")</f>
        <v>Cena kopā 26. pozīcijai bez PVN, EUR:</v>
      </c>
      <c r="C701" s="80">
        <f>SUMPRODUCT(C712:C715,D712:D715)</f>
        <v>0</v>
      </c>
      <c r="D701" s="81"/>
      <c r="E701" s="82"/>
    </row>
    <row r="702" spans="1:5" x14ac:dyDescent="0.25">
      <c r="A702" s="22"/>
      <c r="B702" s="15" t="s">
        <v>41</v>
      </c>
      <c r="C702" s="65">
        <v>0</v>
      </c>
      <c r="D702" s="66"/>
      <c r="E702" s="67"/>
    </row>
    <row r="703" spans="1:5" x14ac:dyDescent="0.25">
      <c r="A703" s="22"/>
      <c r="B703" s="23" t="s">
        <v>42</v>
      </c>
      <c r="C703" s="68">
        <f>C702*C701+C701</f>
        <v>0</v>
      </c>
      <c r="D703" s="69"/>
      <c r="E703" s="70"/>
    </row>
    <row r="704" spans="1:5" x14ac:dyDescent="0.25">
      <c r="A704" s="4"/>
      <c r="B704" s="15" t="s">
        <v>12</v>
      </c>
      <c r="C704" s="71"/>
      <c r="D704" s="72"/>
      <c r="E704" s="73"/>
    </row>
    <row r="705" spans="1:5" x14ac:dyDescent="0.25">
      <c r="A705" s="19" t="s">
        <v>856</v>
      </c>
      <c r="B705" s="32" t="s">
        <v>11</v>
      </c>
      <c r="C705" s="33"/>
      <c r="D705" s="33"/>
      <c r="E705" s="34"/>
    </row>
    <row r="706" spans="1:5" x14ac:dyDescent="0.25">
      <c r="A706" s="3" t="s">
        <v>857</v>
      </c>
      <c r="B706" s="16" t="s">
        <v>505</v>
      </c>
      <c r="C706" s="13"/>
      <c r="D706" s="13"/>
      <c r="E706" s="13"/>
    </row>
    <row r="707" spans="1:5" x14ac:dyDescent="0.25">
      <c r="A707" s="3" t="s">
        <v>858</v>
      </c>
      <c r="B707" s="40" t="s">
        <v>934</v>
      </c>
      <c r="C707" s="13"/>
      <c r="D707" s="13"/>
      <c r="E707" s="13"/>
    </row>
    <row r="708" spans="1:5" ht="25.5" x14ac:dyDescent="0.25">
      <c r="A708" s="3" t="s">
        <v>859</v>
      </c>
      <c r="B708" s="40" t="s">
        <v>506</v>
      </c>
      <c r="C708" s="13"/>
      <c r="D708" s="13"/>
      <c r="E708" s="13"/>
    </row>
    <row r="709" spans="1:5" ht="38.25" x14ac:dyDescent="0.25">
      <c r="A709" s="3" t="s">
        <v>860</v>
      </c>
      <c r="B709" s="40" t="s">
        <v>507</v>
      </c>
      <c r="C709" s="13"/>
      <c r="D709" s="13"/>
      <c r="E709" s="13"/>
    </row>
    <row r="710" spans="1:5" ht="25.5" x14ac:dyDescent="0.25">
      <c r="A710" s="3" t="s">
        <v>861</v>
      </c>
      <c r="B710" s="40" t="s">
        <v>508</v>
      </c>
      <c r="C710" s="13"/>
      <c r="D710" s="13"/>
      <c r="E710" s="13"/>
    </row>
    <row r="711" spans="1:5" ht="29.25" x14ac:dyDescent="0.25">
      <c r="A711" s="19" t="s">
        <v>862</v>
      </c>
      <c r="B711" s="18" t="s">
        <v>83</v>
      </c>
      <c r="C711" s="17" t="s">
        <v>73</v>
      </c>
      <c r="D711" s="17" t="s">
        <v>40</v>
      </c>
      <c r="E711" s="17" t="s">
        <v>69</v>
      </c>
    </row>
    <row r="712" spans="1:5" x14ac:dyDescent="0.25">
      <c r="A712" s="3" t="s">
        <v>863</v>
      </c>
      <c r="B712" s="16" t="s">
        <v>934</v>
      </c>
      <c r="C712" s="13">
        <v>2</v>
      </c>
      <c r="D712" s="35">
        <v>0</v>
      </c>
      <c r="E712" s="13"/>
    </row>
    <row r="713" spans="1:5" ht="25.5" x14ac:dyDescent="0.25">
      <c r="A713" s="3" t="s">
        <v>864</v>
      </c>
      <c r="B713" s="16" t="s">
        <v>506</v>
      </c>
      <c r="C713" s="13">
        <v>1</v>
      </c>
      <c r="D713" s="35">
        <v>0</v>
      </c>
      <c r="E713" s="13"/>
    </row>
    <row r="714" spans="1:5" ht="38.25" x14ac:dyDescent="0.25">
      <c r="A714" s="3" t="s">
        <v>865</v>
      </c>
      <c r="B714" s="16" t="s">
        <v>507</v>
      </c>
      <c r="C714" s="13">
        <v>6</v>
      </c>
      <c r="D714" s="35">
        <v>0</v>
      </c>
      <c r="E714" s="13"/>
    </row>
    <row r="715" spans="1:5" ht="26.25" thickBot="1" x14ac:dyDescent="0.3">
      <c r="A715" s="3" t="s">
        <v>894</v>
      </c>
      <c r="B715" s="16" t="s">
        <v>508</v>
      </c>
      <c r="C715" s="13">
        <v>6</v>
      </c>
      <c r="D715" s="35">
        <v>0</v>
      </c>
      <c r="E715" s="13"/>
    </row>
    <row r="716" spans="1:5" x14ac:dyDescent="0.25">
      <c r="A716" s="29"/>
      <c r="B716" s="30" t="s">
        <v>60</v>
      </c>
      <c r="C716" s="74">
        <v>23442</v>
      </c>
      <c r="D716" s="75"/>
      <c r="E716" s="76"/>
    </row>
  </sheetData>
  <mergeCells count="177">
    <mergeCell ref="C103:E103"/>
    <mergeCell ref="C104:E104"/>
    <mergeCell ref="C120:E120"/>
    <mergeCell ref="C86:E86"/>
    <mergeCell ref="C97:E97"/>
    <mergeCell ref="C100:E100"/>
    <mergeCell ref="C101:E101"/>
    <mergeCell ref="C102:E102"/>
    <mergeCell ref="C592:E592"/>
    <mergeCell ref="C593:E593"/>
    <mergeCell ref="C529:E529"/>
    <mergeCell ref="C24:E24"/>
    <mergeCell ref="C25:E25"/>
    <mergeCell ref="C26:E26"/>
    <mergeCell ref="C85:E85"/>
    <mergeCell ref="C82:E82"/>
    <mergeCell ref="C83:E83"/>
    <mergeCell ref="C84:E84"/>
    <mergeCell ref="C49:E49"/>
    <mergeCell ref="C27:E27"/>
    <mergeCell ref="C28:E28"/>
    <mergeCell ref="C79:E79"/>
    <mergeCell ref="C42:E42"/>
    <mergeCell ref="C63:E63"/>
    <mergeCell ref="C66:E66"/>
    <mergeCell ref="C501:E501"/>
    <mergeCell ref="C502:E502"/>
    <mergeCell ref="C503:E503"/>
    <mergeCell ref="C504:E504"/>
    <mergeCell ref="C505:E505"/>
    <mergeCell ref="C67:E67"/>
    <mergeCell ref="C68:E68"/>
    <mergeCell ref="A2:E2"/>
    <mergeCell ref="A3:E3"/>
    <mergeCell ref="C554:E554"/>
    <mergeCell ref="C557:E557"/>
    <mergeCell ref="C558:E558"/>
    <mergeCell ref="C559:E559"/>
    <mergeCell ref="C560:E560"/>
    <mergeCell ref="C561:E561"/>
    <mergeCell ref="C589:E589"/>
    <mergeCell ref="C445:E445"/>
    <mergeCell ref="C446:E446"/>
    <mergeCell ref="C447:E447"/>
    <mergeCell ref="C448:E448"/>
    <mergeCell ref="C449:E449"/>
    <mergeCell ref="C461:E461"/>
    <mergeCell ref="C527:E527"/>
    <mergeCell ref="C528:E528"/>
    <mergeCell ref="C524:E524"/>
    <mergeCell ref="C69:E69"/>
    <mergeCell ref="C70:E70"/>
    <mergeCell ref="C45:E45"/>
    <mergeCell ref="C46:E46"/>
    <mergeCell ref="C47:E47"/>
    <mergeCell ref="C48:E48"/>
    <mergeCell ref="A4:D4"/>
    <mergeCell ref="A5:D5"/>
    <mergeCell ref="A22:D22"/>
    <mergeCell ref="B6:E6"/>
    <mergeCell ref="B7:E7"/>
    <mergeCell ref="B8:E8"/>
    <mergeCell ref="B9:E9"/>
    <mergeCell ref="B10:E10"/>
    <mergeCell ref="B11:E11"/>
    <mergeCell ref="B12:E12"/>
    <mergeCell ref="B13:E13"/>
    <mergeCell ref="B14:E14"/>
    <mergeCell ref="B19:E19"/>
    <mergeCell ref="B20:E20"/>
    <mergeCell ref="B21:E21"/>
    <mergeCell ref="B15:E15"/>
    <mergeCell ref="B16:E16"/>
    <mergeCell ref="B17:E17"/>
    <mergeCell ref="B18:E18"/>
    <mergeCell ref="C123:E123"/>
    <mergeCell ref="C124:E124"/>
    <mergeCell ref="C262:E262"/>
    <mergeCell ref="C263:E263"/>
    <mergeCell ref="C264:E264"/>
    <mergeCell ref="C265:E265"/>
    <mergeCell ref="C266:E266"/>
    <mergeCell ref="C259:E259"/>
    <mergeCell ref="C215:E215"/>
    <mergeCell ref="C216:E216"/>
    <mergeCell ref="C217:E217"/>
    <mergeCell ref="C218:E218"/>
    <mergeCell ref="C219:E219"/>
    <mergeCell ref="C143:E143"/>
    <mergeCell ref="C144:E144"/>
    <mergeCell ref="C145:E145"/>
    <mergeCell ref="C146:E146"/>
    <mergeCell ref="C212:E212"/>
    <mergeCell ref="C125:E125"/>
    <mergeCell ref="C126:E126"/>
    <mergeCell ref="C127:E127"/>
    <mergeCell ref="C139:E139"/>
    <mergeCell ref="C142:E142"/>
    <mergeCell ref="C316:E316"/>
    <mergeCell ref="C328:E328"/>
    <mergeCell ref="C368:E368"/>
    <mergeCell ref="C369:E369"/>
    <mergeCell ref="C370:E370"/>
    <mergeCell ref="C309:E309"/>
    <mergeCell ref="C312:E312"/>
    <mergeCell ref="C313:E313"/>
    <mergeCell ref="C314:E314"/>
    <mergeCell ref="C315:E315"/>
    <mergeCell ref="C342:E342"/>
    <mergeCell ref="C331:E331"/>
    <mergeCell ref="C332:E332"/>
    <mergeCell ref="C333:E333"/>
    <mergeCell ref="C334:E334"/>
    <mergeCell ref="C335:E335"/>
    <mergeCell ref="C412:E412"/>
    <mergeCell ref="C413:E413"/>
    <mergeCell ref="C414:E414"/>
    <mergeCell ref="C426:E426"/>
    <mergeCell ref="C371:E371"/>
    <mergeCell ref="C372:E372"/>
    <mergeCell ref="C386:E386"/>
    <mergeCell ref="C410:E410"/>
    <mergeCell ref="C411:E411"/>
    <mergeCell ref="C389:E389"/>
    <mergeCell ref="C390:E390"/>
    <mergeCell ref="C391:E391"/>
    <mergeCell ref="C392:E392"/>
    <mergeCell ref="C393:E393"/>
    <mergeCell ref="C407:E407"/>
    <mergeCell ref="C429:E429"/>
    <mergeCell ref="C442:E442"/>
    <mergeCell ref="C680:E680"/>
    <mergeCell ref="C681:E681"/>
    <mergeCell ref="C682:E682"/>
    <mergeCell ref="C430:E430"/>
    <mergeCell ref="C431:E431"/>
    <mergeCell ref="C432:E432"/>
    <mergeCell ref="C433:E433"/>
    <mergeCell ref="C657:E657"/>
    <mergeCell ref="C658:E658"/>
    <mergeCell ref="C677:E677"/>
    <mergeCell ref="C622:E622"/>
    <mergeCell ref="C623:E623"/>
    <mergeCell ref="C624:E624"/>
    <mergeCell ref="C625:E625"/>
    <mergeCell ref="C626:E626"/>
    <mergeCell ref="C651:E651"/>
    <mergeCell ref="C594:E594"/>
    <mergeCell ref="C595:E595"/>
    <mergeCell ref="C596:E596"/>
    <mergeCell ref="C619:E619"/>
    <mergeCell ref="C530:E530"/>
    <mergeCell ref="C531:E531"/>
    <mergeCell ref="C702:E702"/>
    <mergeCell ref="C703:E703"/>
    <mergeCell ref="C704:E704"/>
    <mergeCell ref="C716:E716"/>
    <mergeCell ref="C345:E345"/>
    <mergeCell ref="C683:E683"/>
    <mergeCell ref="C684:E684"/>
    <mergeCell ref="C697:E697"/>
    <mergeCell ref="C700:E700"/>
    <mergeCell ref="C701:E701"/>
    <mergeCell ref="C346:E346"/>
    <mergeCell ref="C347:E347"/>
    <mergeCell ref="C348:E348"/>
    <mergeCell ref="C349:E349"/>
    <mergeCell ref="C365:E365"/>
    <mergeCell ref="C654:E654"/>
    <mergeCell ref="C655:E655"/>
    <mergeCell ref="C656:E656"/>
    <mergeCell ref="C464:E464"/>
    <mergeCell ref="C465:E465"/>
    <mergeCell ref="C466:E466"/>
    <mergeCell ref="C467:E467"/>
    <mergeCell ref="C468:E468"/>
    <mergeCell ref="C498:E498"/>
  </mergeCells>
  <pageMargins left="0.7" right="0.7" top="0.75" bottom="0.75" header="0.3" footer="0.3"/>
  <pageSetup paperSize="9" scale="92"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Saturs</vt:lpstr>
      <vt:lpstr>Tehniskā specifikācija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2018-07-06T08:21:04Z</dcterms:modified>
</cp:coreProperties>
</file>