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12345" activeTab="2"/>
  </bookViews>
  <sheets>
    <sheet name="tabula" sheetId="1" r:id="rId1"/>
    <sheet name="LVL" sheetId="5" r:id="rId2"/>
    <sheet name="EUR" sheetId="6" r:id="rId3"/>
    <sheet name="Sheet1" sheetId="7" r:id="rId4"/>
  </sheets>
  <definedNames>
    <definedName name="_xlnm._FilterDatabase" localSheetId="2" hidden="1">EUR!$A$1:$V$275</definedName>
    <definedName name="_xlnm._FilterDatabase" localSheetId="1" hidden="1">LVL!$A$1:$AC$201</definedName>
    <definedName name="_xlnm._FilterDatabase" localSheetId="3" hidden="1">Sheet1!$A$1:$B$33</definedName>
    <definedName name="_xlnm.Print_Area" localSheetId="2">EUR!$A$1:$U$275</definedName>
    <definedName name="_xlnm.Print_Titles" localSheetId="2">EUR!$A:$C,EUR!$1:$1</definedName>
  </definedNames>
  <calcPr calcId="145621"/>
</workbook>
</file>

<file path=xl/calcChain.xml><?xml version="1.0" encoding="utf-8"?>
<calcChain xmlns="http://schemas.openxmlformats.org/spreadsheetml/2006/main">
  <c r="M274" i="6" l="1"/>
  <c r="L274" i="6"/>
  <c r="H274" i="6"/>
  <c r="G274" i="6" l="1"/>
  <c r="T275" i="5" l="1"/>
  <c r="S275" i="5"/>
  <c r="R275" i="5"/>
  <c r="Q275" i="5"/>
  <c r="P275" i="5"/>
  <c r="M275" i="5"/>
  <c r="L275" i="5"/>
  <c r="K275" i="5"/>
  <c r="J275" i="5"/>
  <c r="I275" i="5"/>
  <c r="H275" i="5"/>
  <c r="G275" i="5"/>
  <c r="F275" i="5"/>
  <c r="E275" i="5"/>
  <c r="D275" i="5"/>
  <c r="L270" i="6"/>
  <c r="G257" i="6"/>
  <c r="G251" i="6"/>
  <c r="S243" i="6"/>
  <c r="S242" i="6"/>
  <c r="T274" i="6"/>
  <c r="S274" i="6"/>
  <c r="R274" i="6"/>
  <c r="Q274" i="6"/>
  <c r="L185" i="6"/>
  <c r="G171" i="6"/>
  <c r="G182" i="6"/>
  <c r="G157" i="6"/>
  <c r="G134" i="6"/>
  <c r="G118" i="6"/>
  <c r="G117" i="6"/>
  <c r="G116" i="6"/>
  <c r="G115" i="6"/>
  <c r="G114" i="6"/>
  <c r="G113" i="6"/>
  <c r="G109" i="6"/>
  <c r="G108" i="6"/>
  <c r="G107" i="6"/>
  <c r="G106" i="6"/>
  <c r="G104" i="6"/>
  <c r="G103" i="6"/>
  <c r="G102" i="6"/>
  <c r="G100" i="6"/>
  <c r="G99" i="6"/>
  <c r="G98" i="6"/>
  <c r="G97" i="6"/>
  <c r="G82" i="6"/>
  <c r="G54" i="6"/>
  <c r="N274" i="6"/>
  <c r="G18" i="6"/>
  <c r="G14" i="6"/>
  <c r="G3" i="6"/>
  <c r="G2" i="6"/>
  <c r="E274" i="6" l="1"/>
  <c r="U275" i="5"/>
  <c r="K274" i="6"/>
  <c r="I274" i="6"/>
</calcChain>
</file>

<file path=xl/sharedStrings.xml><?xml version="1.0" encoding="utf-8"?>
<sst xmlns="http://schemas.openxmlformats.org/spreadsheetml/2006/main" count="2463" uniqueCount="681">
  <si>
    <t>Pozīcijas Nr.</t>
  </si>
  <si>
    <t>Vienreizlietojamo ķirurģisko materiālu un medicīnas preču saraksts</t>
  </si>
  <si>
    <t>Skaits un vienība</t>
  </si>
  <si>
    <t>1.  </t>
  </si>
  <si>
    <t>Asfēriskās salokāmās hidrofobās akrila intraokulārās lēcas ar vienpunkta fiksācijas sistēmu ar optiskās daļas diametru 6  mm, asu intraokulārās lēcas malu, plānas ar optiskās daļas refraktīvo indeksu ne mazāku par 1,55, monobloka konstrukcija, ar haptiskās daļas noliekumu 0 grādi,  ar paplašinātu zilās gaismas filtru, lēcām jābūt pieejamām diapozonā  līdz 30,0 D. Lēcām  jābūt ievietotām injektorā.</t>
  </si>
  <si>
    <t>NMS ELPA</t>
  </si>
  <si>
    <t>2.  </t>
  </si>
  <si>
    <t>500 gabali</t>
  </si>
  <si>
    <t>3.  </t>
  </si>
  <si>
    <t>2000  gabali</t>
  </si>
  <si>
    <t>B&amp;L Group</t>
  </si>
  <si>
    <t>4.  </t>
  </si>
  <si>
    <t>2000 gabali</t>
  </si>
  <si>
    <t xml:space="preserve">Vidzemes medicīnas serviss </t>
  </si>
  <si>
    <t>5.  </t>
  </si>
  <si>
    <t xml:space="preserve">2000 gabali </t>
  </si>
  <si>
    <t>Industriālās tehnoloģijas</t>
  </si>
  <si>
    <t>6.  </t>
  </si>
  <si>
    <t xml:space="preserve">500 gabali </t>
  </si>
  <si>
    <t>DM Premium</t>
  </si>
  <si>
    <t>7.  </t>
  </si>
  <si>
    <t>500  gabali</t>
  </si>
  <si>
    <t>Recipe Pluss</t>
  </si>
  <si>
    <t>8.  </t>
  </si>
  <si>
    <t>Salokāmās iris fiksācijas intraokulārās lēcas .</t>
  </si>
  <si>
    <t xml:space="preserve">200 gabali </t>
  </si>
  <si>
    <t>9.  </t>
  </si>
  <si>
    <t xml:space="preserve">2 gabali  </t>
  </si>
  <si>
    <t xml:space="preserve">Optika &amp;Dentika </t>
  </si>
  <si>
    <t>10.  </t>
  </si>
  <si>
    <t>Fakiskās lēcas miopijas korekcijai.</t>
  </si>
  <si>
    <t xml:space="preserve">Iris Surgical </t>
  </si>
  <si>
    <t>11.  </t>
  </si>
  <si>
    <t>12.  </t>
  </si>
  <si>
    <t>Fakiskās mugurējās kameras lēcas refrakcijas korekcijai.</t>
  </si>
  <si>
    <t>2 gabali</t>
  </si>
  <si>
    <t>13.  </t>
  </si>
  <si>
    <t>Toriskās intraokulārās lēcas - Torisks bikonvekss optiskās daļas tips, asu intraokulārās lēcas malu plānas ar optiskās daļas refraktīvo indeksu ne mazāku par 1,55, monobloka  konstrukcija, ar paplašinātu zilās gaismas filtru, lēcām jābūt pieejamām +6.0D - +30.0D.</t>
  </si>
  <si>
    <t>14.  </t>
  </si>
  <si>
    <t xml:space="preserve">Lēcas vitreālai ķirurģijai – ar optiskās daļas diametru 7,0 mm. </t>
  </si>
  <si>
    <t>200 gabali</t>
  </si>
  <si>
    <t>15.  </t>
  </si>
  <si>
    <t xml:space="preserve">Priekšējās kameras intraokulārās lēcas. </t>
  </si>
  <si>
    <t>300  gabali</t>
  </si>
  <si>
    <t xml:space="preserve">Recipe Pluss </t>
  </si>
  <si>
    <t>16.  </t>
  </si>
  <si>
    <t>3000 gabali</t>
  </si>
  <si>
    <t xml:space="preserve">Iris surgical </t>
  </si>
  <si>
    <t>17.  </t>
  </si>
  <si>
    <t>Balansētais augstmolekulārais šķīdums ar bikarbonātu, dekstrozes un glutationa piedevu  vitreālai ķirurģijai  pudelēs pa 500 ml, kas sadalīts divās frakcijās. Balansētais sāļu šķīdums nedrīkst veidot nogulsnes saskarē ar acs audiem.</t>
  </si>
  <si>
    <t xml:space="preserve">NMS Elpa </t>
  </si>
  <si>
    <t>18.  </t>
  </si>
  <si>
    <t>Cistotomi ar atbilstošu lēcas formas izliekumu 20 G,   23 G, 25 G, 27 G.</t>
  </si>
  <si>
    <t>Rumex Baltics</t>
  </si>
  <si>
    <t>19.  </t>
  </si>
  <si>
    <t>Kanules priekšējās kameras uzpildīšanai  20 G, 23 G, 25 G , 27 G.</t>
  </si>
  <si>
    <t xml:space="preserve">Industriālās tehnoloģijas </t>
  </si>
  <si>
    <t>20.  </t>
  </si>
  <si>
    <t xml:space="preserve">Kanule vitreoretinālai ķirurģijai. </t>
  </si>
  <si>
    <t>30 gabali</t>
  </si>
  <si>
    <t>21.  </t>
  </si>
  <si>
    <t xml:space="preserve">Kanule vitreoretinālai ķirurģijai ar silikona uzgali. </t>
  </si>
  <si>
    <t>22.  </t>
  </si>
  <si>
    <t xml:space="preserve">Kanule subretinālai ķirurģijai.  </t>
  </si>
  <si>
    <t xml:space="preserve">Rumex Baltics </t>
  </si>
  <si>
    <t>23.  </t>
  </si>
  <si>
    <t xml:space="preserve">Subretinālā aspirācijas kanula. </t>
  </si>
  <si>
    <t>100 gabali</t>
  </si>
  <si>
    <t xml:space="preserve">DM Premium </t>
  </si>
  <si>
    <t>24.  </t>
  </si>
  <si>
    <t>Subtenonālās adatas  19 G.</t>
  </si>
  <si>
    <t>1500 gabali</t>
  </si>
  <si>
    <t>25.  </t>
  </si>
  <si>
    <t>Subtenonālas adatas ar saplacinātu liekuma daļu  20 G, 30 G.</t>
  </si>
  <si>
    <t>2500 gabali</t>
  </si>
  <si>
    <t>26.  </t>
  </si>
  <si>
    <t>Acu operāciju pārklājs ar divām kabatām un atsevišķu, plānu, caurspīdīgu un elastīgu  incīzijas plēvi – operāciju galdam  ne mazāks par 140x150 cm, acij ne mazāku par 150x180 cm, incīzijas plēvei ne mazākai par 10x12 cm.</t>
  </si>
  <si>
    <t>21000 gabali</t>
  </si>
  <si>
    <t>27.  </t>
  </si>
  <si>
    <t xml:space="preserve"> Acu operāciju pārklājs plastiskai ķirurģijai bez incīzijas plēves – dažādi izmēri ar šķidruma savākšanas somu un bez šķidruma savākšanas somas. </t>
  </si>
  <si>
    <t>28.  </t>
  </si>
  <si>
    <t>20 gabali</t>
  </si>
  <si>
    <t>29.  </t>
  </si>
  <si>
    <t>10 gabali</t>
  </si>
  <si>
    <t>30.  </t>
  </si>
  <si>
    <t>31.  </t>
  </si>
  <si>
    <t xml:space="preserve">300 gab. </t>
  </si>
  <si>
    <t>Industriālās Tehnoloģijas</t>
  </si>
  <si>
    <t>32.  </t>
  </si>
  <si>
    <t xml:space="preserve">Smagā  Silikona eļļa ar graviditātes svaru 1,02. </t>
  </si>
  <si>
    <t>33.  </t>
  </si>
  <si>
    <t xml:space="preserve"> Perfluordekalīns  5 ml.  </t>
  </si>
  <si>
    <t>50 gabali</t>
  </si>
  <si>
    <t>34.  </t>
  </si>
  <si>
    <t xml:space="preserve">Perfluorkarbons - Perfluordekalīns     5 ml    ar paaugstinātu virsmas spriegumu.  </t>
  </si>
  <si>
    <t>Iris Surgical</t>
  </si>
  <si>
    <t>35.  </t>
  </si>
  <si>
    <t>36.  </t>
  </si>
  <si>
    <t>37.  </t>
  </si>
  <si>
    <t>38.  </t>
  </si>
  <si>
    <t>39.  </t>
  </si>
  <si>
    <t>40.  </t>
  </si>
  <si>
    <t>Perfluoroktāns īpaši attīrīts 99,9 % - 5 ml.</t>
  </si>
  <si>
    <t>41.  </t>
  </si>
  <si>
    <t>Perfluorfenantrens vitreālai ķirurģijai pa 5 ml, pa 7 ml.</t>
  </si>
  <si>
    <t xml:space="preserve">DM Premium  </t>
  </si>
  <si>
    <t>42.  </t>
  </si>
  <si>
    <t>Gāzes intravitreālai ievadīšanai SF6, C2F6, C3F8– vienreizlietojamos fasējumos.</t>
  </si>
  <si>
    <t>200  gabali</t>
  </si>
  <si>
    <t>Insustriālās tehnoloģijas</t>
  </si>
  <si>
    <t>43.  </t>
  </si>
  <si>
    <t>Piederumi fakoemulsifikācijas mašīnai INFINITY  Accesory pak griezienam 3,0mm.</t>
  </si>
  <si>
    <t xml:space="preserve">5000 gabali </t>
  </si>
  <si>
    <t>NMS ELPA-</t>
  </si>
  <si>
    <t>44.  </t>
  </si>
  <si>
    <t xml:space="preserve">Piederumi fakoemulsifikācijas mašīnai INFINITY Accesory pak griezienam 2,2 mm griezienam. </t>
  </si>
  <si>
    <t xml:space="preserve">NMS ELPA- </t>
  </si>
  <si>
    <t>45.  </t>
  </si>
  <si>
    <t>Piederumi fakoemulsifikācijas mašīnai INFINITY Accesory pak griezienam 2,0  mm griezienam.</t>
  </si>
  <si>
    <t>46.  </t>
  </si>
  <si>
    <t>Piederumi fakoemulsifikācijas mašīnai INFINITY zvanveida  fakotipi 0,9 mm0 ‘.</t>
  </si>
  <si>
    <t>47.  </t>
  </si>
  <si>
    <t>Piederumi fakoemulsifikācijas mašīnai INFINITY  notievināti  fakotipi 0,9  mm 30 ‘.</t>
  </si>
  <si>
    <t>48.  </t>
  </si>
  <si>
    <t>Piederumi fakoemulsifikācijas mašīnai INFINITY notievināti  fakotipi 0,9  mm 45 ‘.</t>
  </si>
  <si>
    <t xml:space="preserve">100 gabali </t>
  </si>
  <si>
    <t>49.  </t>
  </si>
  <si>
    <t>Piederumi fakoemulsifikācijas mašīnai INFINITY notievināti  fakotipi 0,9  mm 0 ‘.</t>
  </si>
  <si>
    <t>50.  </t>
  </si>
  <si>
    <t xml:space="preserve">Piederumi fakoemulsifikācijas mašīnai INFINITY tubing set 2,0 mm griezienam. </t>
  </si>
  <si>
    <t>51.  </t>
  </si>
  <si>
    <t xml:space="preserve">Piederumi fakoemulsifikācijas mašīnai INFINITY  tubing set  3,0 mm griezienam. </t>
  </si>
  <si>
    <t>1000 gabali</t>
  </si>
  <si>
    <t>52.  </t>
  </si>
  <si>
    <t xml:space="preserve">Piederumi fakoemulsifikācijas mašīnai INFINITY  tubing set  Ozil. </t>
  </si>
  <si>
    <t>300 gabali</t>
  </si>
  <si>
    <t>53.  </t>
  </si>
  <si>
    <t>Piederumi fakoemulsifikācijas mašīnai INFINITY  tubing set Agualases sistēma.</t>
  </si>
  <si>
    <t>54.  </t>
  </si>
  <si>
    <t xml:space="preserve">Piederumi fakoemulsifikācijas mašīnai INFINITY  tubing set neosonix sistēma. </t>
  </si>
  <si>
    <t>55.  </t>
  </si>
  <si>
    <t>AlCON tipa Kārtridži intraokulāro lēcu ievadīšanai  3,2 mm griezienam.</t>
  </si>
  <si>
    <t>56.  </t>
  </si>
  <si>
    <t>ALCON tipa Kārtridži intraokulāro lēcu ievadīšanai  3,0 mm griezienam.</t>
  </si>
  <si>
    <t>57.  </t>
  </si>
  <si>
    <t>ALCON Kārtridži intraokulāro lēcu ievadīšanai  2,0 mm griezienam.</t>
  </si>
  <si>
    <t>58.  </t>
  </si>
  <si>
    <t>B&amp;L Group-</t>
  </si>
  <si>
    <t>59.  </t>
  </si>
  <si>
    <t xml:space="preserve">300 gabali </t>
  </si>
  <si>
    <t>60.  </t>
  </si>
  <si>
    <t>61.  </t>
  </si>
  <si>
    <t>62.  </t>
  </si>
  <si>
    <t>63.  </t>
  </si>
  <si>
    <t>64.  </t>
  </si>
  <si>
    <t xml:space="preserve">B&amp;L Group- </t>
  </si>
  <si>
    <t>65.  </t>
  </si>
  <si>
    <t>66.  </t>
  </si>
  <si>
    <t>Piederumi  vitrektomam  ACCURUS 600 Accurus total pluss pakas  20 G.</t>
  </si>
  <si>
    <t>NMS ELPA –</t>
  </si>
  <si>
    <t>67.  </t>
  </si>
  <si>
    <t>Piederumi  vitrektomam  ACCURUS 600 Accurus total pluss pakas  23 G.</t>
  </si>
  <si>
    <t>68.  </t>
  </si>
  <si>
    <t>Piederumi  vitrektomam  ACCURUS 600 Accurus total pluss pakas  25 G.</t>
  </si>
  <si>
    <t>69.  </t>
  </si>
  <si>
    <t xml:space="preserve">Piederumi  vitrektomam  ACCURUS 600  VGFI sistēmas nodrošināšanai. </t>
  </si>
  <si>
    <t>70.  </t>
  </si>
  <si>
    <t xml:space="preserve">Piederumi  vitrektomam  ACCURUS 600  intraokulārās vertikālās šķēres. </t>
  </si>
  <si>
    <t xml:space="preserve">NMS ELPA – </t>
  </si>
  <si>
    <t>71.  </t>
  </si>
  <si>
    <t>Piederumi  vitrektomam  ACCURUS 600  intraokulārās horizontālās šķēres.</t>
  </si>
  <si>
    <t xml:space="preserve">20 gabali </t>
  </si>
  <si>
    <t>72.  </t>
  </si>
  <si>
    <t xml:space="preserve">Piederumi  vitrektomam  ACCURUS 600 silikona ievadīšanas sistēma. </t>
  </si>
  <si>
    <t>73.  </t>
  </si>
  <si>
    <t xml:space="preserve">Piederumi  vitrektomam  ACCURUS 600 silikona atsūkšanas sistēma. </t>
  </si>
  <si>
    <t xml:space="preserve">NMS ELPA </t>
  </si>
  <si>
    <t>74.  </t>
  </si>
  <si>
    <t xml:space="preserve">Piederumi  vitrektomam  ACCURUS 600 dekalīna ievadīšanas sistēma. </t>
  </si>
  <si>
    <t>75.  </t>
  </si>
  <si>
    <t xml:space="preserve">Piederumi  vitrektomam  ACCURUS 600  gāzu- šķidruma apmaiņas komplekta  sistēma. </t>
  </si>
  <si>
    <t>76.  </t>
  </si>
  <si>
    <t xml:space="preserve">Piederumi  vitrektomam  ACCURUS 600 bipolārie vadi koagulācijai. </t>
  </si>
  <si>
    <t>77.  </t>
  </si>
  <si>
    <t>Piederumi  vitrektomam  ACCURUS 600 bipolārie vadi 23 G.</t>
  </si>
  <si>
    <t>78.  </t>
  </si>
  <si>
    <t>Piederumi  vitrektomam  ACCURUS 600 bipolārie vadi endokoagulācijai.</t>
  </si>
  <si>
    <t>79.  </t>
  </si>
  <si>
    <t xml:space="preserve">Piederumi  vitrektomam  ACCURUS 600 bipolārais  koagulacijas uzgalis 20 G. </t>
  </si>
  <si>
    <t>80.  </t>
  </si>
  <si>
    <t xml:space="preserve">Piederumi  vitrektomam  ACCURUS 600 bipolārais endokoagulacijas uzgalis 23 G. </t>
  </si>
  <si>
    <t>81.  </t>
  </si>
  <si>
    <t xml:space="preserve">Piederumi  vitrektomam  ACCURUS 600 bipolārais endokoagulacijas uzgalis 25 G. </t>
  </si>
  <si>
    <t>82.  </t>
  </si>
  <si>
    <t xml:space="preserve">Piederumi  vitrektomam  ACCURUS 600 bipolārais endokoagulacijas uzgalis 27 G. </t>
  </si>
  <si>
    <t>83.  </t>
  </si>
  <si>
    <t xml:space="preserve">Piederumi  vitrektomam  ACCURUS 600 subretināla kanula ar silikona galu. </t>
  </si>
  <si>
    <t xml:space="preserve">50 gabali </t>
  </si>
  <si>
    <t>84.  </t>
  </si>
  <si>
    <t xml:space="preserve">Piederumi  vitrektomam  ACCURUS 600 subretināla kanula. </t>
  </si>
  <si>
    <t>85.  </t>
  </si>
  <si>
    <t xml:space="preserve">Piederumi  fakomašinai Signature   tubing set. </t>
  </si>
  <si>
    <t>86.  </t>
  </si>
  <si>
    <t xml:space="preserve">Piederumi  fakomašinai Signature   accesory pak. </t>
  </si>
  <si>
    <t xml:space="preserve">1000 gabali </t>
  </si>
  <si>
    <t>87.  </t>
  </si>
  <si>
    <t xml:space="preserve">Piederumi  fakomašinai Signature   fakotips taisnais 0,9 mm. </t>
  </si>
  <si>
    <t>Vidzemes medicīnas serviss</t>
  </si>
  <si>
    <t>88.  </t>
  </si>
  <si>
    <t xml:space="preserve">Piederumi  fakomašinai  Qertli    tubing set. </t>
  </si>
  <si>
    <t>89.  </t>
  </si>
  <si>
    <t xml:space="preserve">Piederumi  fakomašinai  Qertli    accesory pak. </t>
  </si>
  <si>
    <t>90.  </t>
  </si>
  <si>
    <t xml:space="preserve">Piederumi  fakomašinai  Qertli   fakotips taisnais 0,9 mm. </t>
  </si>
  <si>
    <t>91.  </t>
  </si>
  <si>
    <t>Piederumi  vitrektomam Stelaris    total pluss pakas  20 G.</t>
  </si>
  <si>
    <t>92.  </t>
  </si>
  <si>
    <t>Piederumi  Vitrektomam Stelaris    total pluss pakas  23  G.</t>
  </si>
  <si>
    <t>93.  </t>
  </si>
  <si>
    <t xml:space="preserve">Piederumi  vitrektomam  Stelaris   Total  pluss pakas 25 G sistēma. </t>
  </si>
  <si>
    <t>94.  </t>
  </si>
  <si>
    <t xml:space="preserve">Piederumi  vitrektomam  Constilation  VGFI sistēmas nodrošināšanai. </t>
  </si>
  <si>
    <t>95.  </t>
  </si>
  <si>
    <t>Piederumi  vitrektomam  Constilation  Intraokulāro šķēru darbināšanas paka.</t>
  </si>
  <si>
    <t>5 gabali</t>
  </si>
  <si>
    <t>96.  </t>
  </si>
  <si>
    <t xml:space="preserve">Piederumi  vitrektomam  Constilation   gāzu šķidrumu apmaiņas komplekts. </t>
  </si>
  <si>
    <t xml:space="preserve">5 gabali </t>
  </si>
  <si>
    <t>97.  </t>
  </si>
  <si>
    <t xml:space="preserve">Piederumi  vitrektomam  Constilation   vertikālo šķēru rokturis. </t>
  </si>
  <si>
    <t>98.  </t>
  </si>
  <si>
    <t xml:space="preserve">Piederumi  vitrektomam  Constilation intraokulārās vertikālās šķēres. </t>
  </si>
  <si>
    <t>99.  </t>
  </si>
  <si>
    <t>Piederumi  vitrektomam  Constilation intraokulārās horizontālās šķēres.</t>
  </si>
  <si>
    <t>100.  </t>
  </si>
  <si>
    <t>Piederumi  vitrektomam  Constilation silikona ievadīšanas sistēma.</t>
  </si>
  <si>
    <t>101.  </t>
  </si>
  <si>
    <t xml:space="preserve">Piederumi  vitrektomam  Constilation silikona atsūkšanas sistēma. </t>
  </si>
  <si>
    <t>102.  </t>
  </si>
  <si>
    <t>Piederumi  vitrektomam   Constilation  smagā silikona atsūkšanas sistēma.</t>
  </si>
  <si>
    <t>103.  </t>
  </si>
  <si>
    <t xml:space="preserve">Piederumi  vitrektomam  Constilation  dekalīna ievadīšanas sistēma. </t>
  </si>
  <si>
    <t xml:space="preserve">10  gabali </t>
  </si>
  <si>
    <t>104.  </t>
  </si>
  <si>
    <t xml:space="preserve">Piederumi  vitrektomam   Constilation  okutoms. </t>
  </si>
  <si>
    <t>105.  </t>
  </si>
  <si>
    <t>Piederumi  vitrektomam  Constilation gāzu ievadīšanas sistēma.</t>
  </si>
  <si>
    <t>106.  </t>
  </si>
  <si>
    <t>Piederumi  vitrektomam  Constilation bipolārie vadi koagulācijai 20 G.</t>
  </si>
  <si>
    <t>107.  </t>
  </si>
  <si>
    <t>Piederumi  vitrektomam  Constilation bipolārie vadi 23 G.</t>
  </si>
  <si>
    <t>108.  </t>
  </si>
  <si>
    <t xml:space="preserve">Piederumi  vitrektomam  Constilation bipolārie vadi endokoagulācijai. </t>
  </si>
  <si>
    <t>109.  </t>
  </si>
  <si>
    <t xml:space="preserve">Piederumi  vitrektomam Constilation total pluss pakas  20 G </t>
  </si>
  <si>
    <t>110.  </t>
  </si>
  <si>
    <t>Piederumi  vitrektomam Constilation   total pluss pakas  23  G.</t>
  </si>
  <si>
    <t>111.  </t>
  </si>
  <si>
    <t>Piederumi  vitrektomam  Constilation Total  pluss pakas 25 G sistēma.</t>
  </si>
  <si>
    <t>112.  </t>
  </si>
  <si>
    <t xml:space="preserve">Piederumi  vitrektomam  Constilation  fragmatoma uzgalis. </t>
  </si>
  <si>
    <t>113.  </t>
  </si>
  <si>
    <t xml:space="preserve">Piederumi  vitrektomam Constilation bimanuāla irigācijas aspirācijas sistēma. </t>
  </si>
  <si>
    <t xml:space="preserve">10 gabali </t>
  </si>
  <si>
    <t>114.  </t>
  </si>
  <si>
    <t xml:space="preserve">Piederumi  vitrektomam  Constilation  membrānu griezējs. </t>
  </si>
  <si>
    <t>115.  </t>
  </si>
  <si>
    <t xml:space="preserve">Piederumi  vitrektomam  Constilation monomanuāla irigācijas aspirācijas sistēma. </t>
  </si>
  <si>
    <t>116.  </t>
  </si>
  <si>
    <t xml:space="preserve">Piederumi  vitrektomam  Constilation taisnais endoiluminators. </t>
  </si>
  <si>
    <t>117.  </t>
  </si>
  <si>
    <t xml:space="preserve">Piederumi  vitrektomam  Constilation  liektais endoiluminators. </t>
  </si>
  <si>
    <t>118.  </t>
  </si>
  <si>
    <t xml:space="preserve">Piederumi  vitrektomam Qerli  total pluss pakas  20 G. </t>
  </si>
  <si>
    <t>119.  </t>
  </si>
  <si>
    <t>Piederumi  vitrektomam Qerli    total pluss pakas  23  G.</t>
  </si>
  <si>
    <t>120.  </t>
  </si>
  <si>
    <t>Piederumi  vitrektomam  Qerli  Total  pluss pakas 25 G sistēma.</t>
  </si>
  <si>
    <t>121.  </t>
  </si>
  <si>
    <t>Vienreizlietojamās vitreālās ķirurģijas ierīces –  neapgaismotās Eckardta  stangas.</t>
  </si>
  <si>
    <t>122.  </t>
  </si>
  <si>
    <t xml:space="preserve">Vienreizlietojamās vitreālās ķirurģijas ierīces  membrānu stangas. </t>
  </si>
  <si>
    <t>123.  </t>
  </si>
  <si>
    <t xml:space="preserve">Vienreizlietojamās vitreālās ķirurģijas ierīces  vienreizlietojamās vitrektomijas lēcas. </t>
  </si>
  <si>
    <t>124.  </t>
  </si>
  <si>
    <t xml:space="preserve">Vienreizlietojamās vitreālās ķirurģijas ierīces  backflush instrumentu komplekts. </t>
  </si>
  <si>
    <t>125.  </t>
  </si>
  <si>
    <t xml:space="preserve">Vienreizlietojamās vitreālās ķirurģijas ierīces  aspiratorkanula. </t>
  </si>
  <si>
    <t>126.  </t>
  </si>
  <si>
    <t>Acu mikroķirurģiskie  taisnie  skalpeļi paracentēzei 1,0 mm.</t>
  </si>
  <si>
    <t>127.  </t>
  </si>
  <si>
    <t>Acu mikroķirurģiskie  taisnie skalpeļi 5 ‘.</t>
  </si>
  <si>
    <t xml:space="preserve">LAAC </t>
  </si>
  <si>
    <t>128.  </t>
  </si>
  <si>
    <t>Acu mikroķirurģiskie  taisnie  skalpeļi  15’.</t>
  </si>
  <si>
    <t>129.  </t>
  </si>
  <si>
    <t xml:space="preserve">Acu mikroķirurģiskie skalpeļi 1,8  mm  šķēpi matēti  ar vienpusēju griezošo asmeņa daļu ar liekumu uz augšu. ar krusteniski slīpētu asmeni un audu penetrēšanas testa rādītājiem 200,   250,   300 mN.  </t>
  </si>
  <si>
    <t>130.  </t>
  </si>
  <si>
    <t xml:space="preserve">Acu mikroķirurģiskie skalpeļi 2,0 mm  šķēpi matēti  ar vienpusēju griezošo asmeņa daļu ar liekumu uz augšu ar krusteniski slīpētu asmeni un audu penetrēšanas testa rādītājiem 200,   250,   300 mN.  </t>
  </si>
  <si>
    <t>131.  </t>
  </si>
  <si>
    <t xml:space="preserve">Acu mikroķirurģiskie skalpeļi 2,2 mm  šķēpi matēti  ar vienpusēju griezošo asmeņa daļu ar liekumu uz augšu, ar krusteniski slīpētu asmeni un audu penetrēšanas testa rādītājiem 200,   250,   300 mN.  </t>
  </si>
  <si>
    <t>132.  </t>
  </si>
  <si>
    <t xml:space="preserve">Acu mikroķirurģiskie skalpeļi 2,5 mm  šķēpi matēti  ar vienpusēju griezošo asmeņa daļu ar liekumu uz augšu, ar krusteniski slīpētu asmeni un audu penetrēšanas testa rādītājiem 200,   250,   300 mN. </t>
  </si>
  <si>
    <t>133.  </t>
  </si>
  <si>
    <t xml:space="preserve">Acu mikroķirurģiskie skalpeļi 2,8  mm  slīpie  matēti  ar vienpusēju griezošo asmeņa daļu ar liekumu uz augšu.  </t>
  </si>
  <si>
    <t xml:space="preserve"> DM Premium </t>
  </si>
  <si>
    <t>134.  </t>
  </si>
  <si>
    <t xml:space="preserve">Acu mikroķirurģiskie skalpeļi 3,0  mm  šķēpi matēti  ar vienpusēju griezošo asmeņa daļu ar liekumu uz augšu., ar krusteniski slīpētu asmeni un audu penetrēšanas testa rādītājiem 200,   250,   300 mN.  </t>
  </si>
  <si>
    <t>135.  </t>
  </si>
  <si>
    <t xml:space="preserve">Acu mikroķirurģiskie skalpeļi crescent  ar vienpusēju griezošo asmeņa daļu ar liekumu uz  augšu 2,0 mm, ar krusteniski slīpētu asmeni un audu penetrēšanas testa rādītājiem 200,   250,   300 mN.  </t>
  </si>
  <si>
    <t>136.  </t>
  </si>
  <si>
    <t xml:space="preserve">Acu mikroķirurģiskie skalpeļi crescent  ar vienpusēju griezošo asmeņa daļu ar liekumu uz  augšu 2,0 mm  ar dubultnolieci ar krusteniski slīpētu asmeni un audu penetrēšanas testa rādītājiem 200,   250,   300 mN.  </t>
  </si>
  <si>
    <t>137.  </t>
  </si>
  <si>
    <t xml:space="preserve">Acu mikroķirurģiskais skalpelis  radzenes tīrajam griezienam 2,75 mm  liekts, ar krusteniski slīpētu asmeni un audu penetrēšanas testa rādītājiem 200,   250,   300 mN.  </t>
  </si>
  <si>
    <t>138.  </t>
  </si>
  <si>
    <t xml:space="preserve">Acu mikroķirurģiskie skalpeļi 2,75  mm  šķēpi reflektējoši   ar abpusēju  griezošo asmeņa daļu ar liekumu uz augšu ar trapecoīdu  divpakāpju griešanas profilu, ar krusteniski slīpētu asmeni un audu penetrēšanas testa rādītājiem 200,   250,   300 mN.  </t>
  </si>
  <si>
    <t xml:space="preserve">3000 gabali </t>
  </si>
  <si>
    <t>139.  </t>
  </si>
  <si>
    <t xml:space="preserve">Mikroķirurģiskie skalpeļi ar divpakāpju asmeņu sistēmu trapecveida   tīrajam radzenes griezienam  1,7 -2,0 liekts platuma indikators, ar krusteniski slīpētu asmeni un audu penetrēšanas testa rādītājiem 200,   250,   300 mN.  </t>
  </si>
  <si>
    <t>140.  </t>
  </si>
  <si>
    <t>Irigācijas – aspirācijas sistēmas 23G  ar 0,4 mm sānu atveri   (vienreizlietojamās).</t>
  </si>
  <si>
    <t>141.  </t>
  </si>
  <si>
    <t>Irigācijas – aspirācijas sistēmas ar metālisku daļu  20 G.</t>
  </si>
  <si>
    <t>142.  </t>
  </si>
  <si>
    <t>Silikona sūkļi tīklenes atslāņošanās ķirurģijai – dažādi.</t>
  </si>
  <si>
    <t>400 gabali</t>
  </si>
  <si>
    <t>143.  </t>
  </si>
  <si>
    <t>Silikona  cirklāžas lentas tīklenes ķirurģijai, 2,5 mm platumā.</t>
  </si>
  <si>
    <t xml:space="preserve">400 gabali </t>
  </si>
  <si>
    <t xml:space="preserve"> Industriālās Tehnoloģijas </t>
  </si>
  <si>
    <t>144.  </t>
  </si>
  <si>
    <t>Silikona savienotājcaurules tīklenes ķirurģijai.</t>
  </si>
  <si>
    <t>LAAC</t>
  </si>
  <si>
    <t>145.  </t>
  </si>
  <si>
    <t>Membran blu – vitreālai ķirurģijai.</t>
  </si>
  <si>
    <t>146.  </t>
  </si>
  <si>
    <t>Vision blu kataraktas ķirurģijai.</t>
  </si>
  <si>
    <t>147.  </t>
  </si>
  <si>
    <t>Radzenes protēzes vitrektomijām – dažāda izmēra.</t>
  </si>
  <si>
    <t>148.  </t>
  </si>
  <si>
    <t xml:space="preserve">Iris diafragma  vitrektomētām acīm bez kapsulas maisa. </t>
  </si>
  <si>
    <t>149.  </t>
  </si>
  <si>
    <t xml:space="preserve">Iris diafragma ar IOL ( dažādas krāsas). </t>
  </si>
  <si>
    <t>150.  </t>
  </si>
  <si>
    <t xml:space="preserve">Iris diafragma bez IOL. </t>
  </si>
  <si>
    <t>151.  </t>
  </si>
  <si>
    <t xml:space="preserve">Kapsulas riņķis kataraktas ķirurģijai ar iespēju piešūt pie sklēras dažādi izmēri. </t>
  </si>
  <si>
    <t>152.  </t>
  </si>
  <si>
    <t>Kapsulas riņķis kataraktas ķirurģijai.</t>
  </si>
  <si>
    <t>153.  </t>
  </si>
  <si>
    <t xml:space="preserve">Kapsulas riņķis ielādēts injektorā. </t>
  </si>
  <si>
    <t xml:space="preserve">50 gab. </t>
  </si>
  <si>
    <t>154.  </t>
  </si>
  <si>
    <t>Viskoelastiskais materiāls Metilceluloze  2% - 1,5 ML.</t>
  </si>
  <si>
    <t>Rumex Baltic</t>
  </si>
  <si>
    <t>155.  </t>
  </si>
  <si>
    <t>Viskoelastiskais materiāls Metilceluloze  2% - 2,5 ML.</t>
  </si>
  <si>
    <t>156.  </t>
  </si>
  <si>
    <t>Viskoelastiskais    Na hialuronats 1,0%    0,55 ml.</t>
  </si>
  <si>
    <t>157.  </t>
  </si>
  <si>
    <t xml:space="preserve">Viskoelastiskais    Na hialuronats dabīgas izcelsmes , ražots no gaiļa sekstēm 1,0%    0,85 ml </t>
  </si>
  <si>
    <t>158.  </t>
  </si>
  <si>
    <t>Viskoelastiskais    Na hialuronats 1,0%  -   1 ml.</t>
  </si>
  <si>
    <t>700 gabali</t>
  </si>
  <si>
    <t>159.  </t>
  </si>
  <si>
    <t>Viskoelastiskais    Na hialuronats 1,5%  -   1 ml.</t>
  </si>
  <si>
    <t xml:space="preserve">700 gabali </t>
  </si>
  <si>
    <t>Optika&amp;Dentika</t>
  </si>
  <si>
    <t>160.  </t>
  </si>
  <si>
    <t>Viskoelastiskais materiāls hialons 1,6 % - 1 ml.</t>
  </si>
  <si>
    <t>161.  </t>
  </si>
  <si>
    <t>Viskoelastiskais  materiāls hialons  1,8 %  - 1 ml.</t>
  </si>
  <si>
    <t>162.  </t>
  </si>
  <si>
    <t>Viskoelastiskais  materiāls hialons   2,0   %  - 0,9 ml.</t>
  </si>
  <si>
    <t>163.  </t>
  </si>
  <si>
    <t xml:space="preserve">Viskoelastiskais materiāls  hialons 2% ar sorbitola piedevu  ne mazāk kā 1,0 ml iepakojumā </t>
  </si>
  <si>
    <t>164.  </t>
  </si>
  <si>
    <t>Viskoelastiskais materiāls dispersais  hialons  3 % - 0,65  ml.</t>
  </si>
  <si>
    <t>165.  </t>
  </si>
  <si>
    <t>Viskoelastiskais materiāls „ smagais „ kohezīvais hialons  1,4 % - 0,55 ml.</t>
  </si>
  <si>
    <t>166.  </t>
  </si>
  <si>
    <t>Viskaoelastiskais materiāls „ smagais „ kohesīvais hialons   1,4 % - 1,0 ml.</t>
  </si>
  <si>
    <t>167.  </t>
  </si>
  <si>
    <t>Viskoelastiskais materiāls „ smagais „ kohezīvais hialons  2,3 % - 0,6  ml.</t>
  </si>
  <si>
    <t>Vidzemes medicīnas serviss –</t>
  </si>
  <si>
    <t>168.  </t>
  </si>
  <si>
    <t>Viskoelastiskais materiāls „ smagais „ kohezīvais hialons  2,4 % - 1.0   ml.</t>
  </si>
  <si>
    <t>DM Premium –</t>
  </si>
  <si>
    <t>169.  </t>
  </si>
  <si>
    <t>Viskoelastiskais materiāls Hialonu saturošs glaukomas ķirurģijai .</t>
  </si>
  <si>
    <t>170.  </t>
  </si>
  <si>
    <t>Viskoelastiskais materiāls ar hondroitīna piedevu  0,5  ml.</t>
  </si>
  <si>
    <t>DM Premium  –</t>
  </si>
  <si>
    <t>171.  </t>
  </si>
  <si>
    <t>Viskoelastiskais materiāls ar hondroitīna piedevu  1 ml.</t>
  </si>
  <si>
    <t xml:space="preserve">Industriālās Tehnoloģijas </t>
  </si>
  <si>
    <t>172.  </t>
  </si>
  <si>
    <t xml:space="preserve">Endozondes   Ouantel  neodium endo lāzeram taisnas. </t>
  </si>
  <si>
    <t>100  gabali</t>
  </si>
  <si>
    <t>DM PREMIUM –</t>
  </si>
  <si>
    <t>173.  </t>
  </si>
  <si>
    <t xml:space="preserve">Endozondes   Ouantel  neodium endo lāzeram liektas. </t>
  </si>
  <si>
    <t>174.  </t>
  </si>
  <si>
    <t>Vekseļi acu ķirurģijai – trīstūrveida formas, ar rokturi.</t>
  </si>
  <si>
    <t xml:space="preserve">10000 iepakojumi </t>
  </si>
  <si>
    <t>Rumex Baltics –</t>
  </si>
  <si>
    <t>175.  </t>
  </si>
  <si>
    <t>Tupferi – sterili cigaretes formas bez roktura.</t>
  </si>
  <si>
    <t>10000 iepakojumi</t>
  </si>
  <si>
    <t xml:space="preserve">Rumex Baltics  </t>
  </si>
  <si>
    <t>176.  </t>
  </si>
  <si>
    <t>Acs ābola kompensatori  enukleācijai.</t>
  </si>
  <si>
    <t>177.  </t>
  </si>
  <si>
    <t>Biokeramikas implanti enukleācijai ar deksona pārklājumu.</t>
  </si>
  <si>
    <t>178.  </t>
  </si>
  <si>
    <t xml:space="preserve">Biolīme asiņošanas apturēšanai oftalmoloģiskās operācijas laikā. </t>
  </si>
  <si>
    <t>179.  </t>
  </si>
  <si>
    <t>Biokeramikas implanti enukleācijai bez deksona pārklājuma.</t>
  </si>
  <si>
    <t>Industriālās tehnoloģijas  –</t>
  </si>
  <si>
    <t>180.  </t>
  </si>
  <si>
    <t>Silikona implanti enukleācijai.</t>
  </si>
  <si>
    <t xml:space="preserve">110 gabali </t>
  </si>
  <si>
    <t>181.  </t>
  </si>
  <si>
    <t xml:space="preserve">Implanti glaukomas ķirurģijai – kas savieno  acs priekšējo kameru ar sklēras slāņu rezervuāru. </t>
  </si>
  <si>
    <t xml:space="preserve">NMS Elpa – </t>
  </si>
  <si>
    <t>182.  </t>
  </si>
  <si>
    <t>Implanti glaukomas ķirurģijai – kas savieno acs priekšējo kameru ar  mākslīgu rezervuāru , kas novietojams aiz acs abola ekvatora.</t>
  </si>
  <si>
    <t>183.  </t>
  </si>
  <si>
    <t xml:space="preserve">Implanti glaukomas ķirurģijai – kas savieno acs mugurējo kameru ar mākslīgu rezervuāru , kas novietojams aiz acs ābola ekvatora . </t>
  </si>
  <si>
    <t>184.  </t>
  </si>
  <si>
    <t>Caurulītes asaru ceļu operācijām  pašattīroša mini monoka  probe.</t>
  </si>
  <si>
    <t xml:space="preserve">Rumex Baltics – </t>
  </si>
  <si>
    <t>185.  </t>
  </si>
  <si>
    <t>Viendzīslas, poliofelīna polipropilēns vai analogs ar lineārās stiepšanas īpašībām un plastisko mezglu deformāciju., 4-0 USP; 45 cm, īpaši asa, reverse griezoša ar papildus silikona pārklājumu intensīvai atkārtotai lietošanai , 3/8, 19 mm.</t>
  </si>
  <si>
    <t xml:space="preserve">20 iepakojumi </t>
  </si>
  <si>
    <t xml:space="preserve">Medeksperts </t>
  </si>
  <si>
    <t>186.  </t>
  </si>
  <si>
    <t>Daudzšķiedru poliamīds , 5-0 , 45 cm, divas īpaši asas, griezošas spatulas, 1/4 izliekums, 2x8 mm.</t>
  </si>
  <si>
    <t xml:space="preserve">50 iepakojumi </t>
  </si>
  <si>
    <t>Iris Surgical –</t>
  </si>
  <si>
    <t>187.  </t>
  </si>
  <si>
    <t>Diegi  Polysorb 10/0 , 30 cm, spatula 5,51 mm, 150 mikroni, superasa.</t>
  </si>
  <si>
    <t>100 iepakojumi</t>
  </si>
  <si>
    <t xml:space="preserve">Iris Surgical – </t>
  </si>
  <si>
    <t>188.  </t>
  </si>
  <si>
    <t>Poliglactin  7/00, ar magnēzija stearāta pārklājumu ar atlieku stiprību  7.dienā 50%  un pilnu resorbciju 42.dienā   - konjunktīvas šūšanai  30 cm ar vienu adatu.</t>
  </si>
  <si>
    <t>10 iepakojumi</t>
  </si>
  <si>
    <t>189.  </t>
  </si>
  <si>
    <t>Poliglactin  7/00, ar magnēzija stearāta pārklājumu ar atlieku stiprību  7.dienā 50%  un pilnu resorbciju 42. dienā   - konjunktīvas šūšanai  45  cm  ar divām adatām.</t>
  </si>
  <si>
    <t>190.  </t>
  </si>
  <si>
    <t xml:space="preserve">Poliglactin  8/0, ar magnēzija stearāta pārklājumu ar atlieku stiprību  7.dienā 50%  un pilnu resorbciju 42. dienā   - konjunktīvas šūšanai  30 cm  ar vienu smago adatu. </t>
  </si>
  <si>
    <t>50 iepakojumi</t>
  </si>
  <si>
    <t>191.  </t>
  </si>
  <si>
    <t>Poliglactin  8/00, ar magnēzija stearāta pārklājumu ar atlieku stiprību  7.dienā 50%  un pilnu resorbciju 42. dienā   - konjunktīvas šūšanai  30 cm   ar divām adatām.</t>
  </si>
  <si>
    <t>192.  </t>
  </si>
  <si>
    <t>Poliglactin  6/00, ar magnēzija stearāta pārklājumu ar atlieku stiprību  7.dienā 50%  un pilnu resorbciju 42.dienā   - konjunktīvas šūšanai  45 cm   ar vienu adatu.</t>
  </si>
  <si>
    <t>193.  </t>
  </si>
  <si>
    <t xml:space="preserve">Poliglactin  8/00, ar glikonāta  pārklājumu ar atlieku stiprību  18.dienā 50%  un pilnu resorbciju 60-90. dienā 30 cm.   Ar divām adatām.  </t>
  </si>
  <si>
    <t xml:space="preserve">Medbalt </t>
  </si>
  <si>
    <t>194.  </t>
  </si>
  <si>
    <t xml:space="preserve">Poliglactin  8/00, ar glikonāta  pārklājumu ar atlieku stiprību  18.dienā 50%  un pilnu resorbciju 60-90. dienā 15 cm. Ar vienu adatu .   </t>
  </si>
  <si>
    <t xml:space="preserve">MedBalt </t>
  </si>
  <si>
    <t>195.  </t>
  </si>
  <si>
    <t xml:space="preserve">Poliglactin  8/00, ar glikonāta  pārklājumu ar atlieku stiprību  18.dienā 50%  un pilnu resorbciju 60-90. dienā. 30 cm ar  vienu smagāku adatu.  </t>
  </si>
  <si>
    <t>B.Braun Medical –</t>
  </si>
  <si>
    <t>196.  </t>
  </si>
  <si>
    <t xml:space="preserve">Poliglactin  7/00, ar glikonāta  pārklājumu ar atlieku stiprību  18.dienā 50%  un pilnu resorbciju 60-90. dienā. 45 cm. Ar divām adatām.  </t>
  </si>
  <si>
    <t>30 iepakojumi</t>
  </si>
  <si>
    <t>197.  </t>
  </si>
  <si>
    <t xml:space="preserve">Poliglactin  6/00, ar glikonāta  pārklājumu ar atlieku stiprību  18.dienā 50%  un pilnu resorbciju 60-90. dienā. 45 cm. Ar divām adatām.  </t>
  </si>
  <si>
    <t>Medbalt –</t>
  </si>
  <si>
    <t>198.  </t>
  </si>
  <si>
    <t xml:space="preserve">  Poliglactin  5/00, ar glikonāta  pārklājumu ar atlieku stiprību  18.dienā 50%  un pilnu resorbciju 60-90. dienā. 45 cm.   </t>
  </si>
  <si>
    <t>199.  </t>
  </si>
  <si>
    <t xml:space="preserve">Poliglactin  9/00, ar glikonāta  pārklājumu ar atlieku stiprību  18.dienā 50%  un pilnu resorbciju 60-90. dienā. 8 cm ar vienu adatu.   </t>
  </si>
  <si>
    <t xml:space="preserve">10 iepakojumi </t>
  </si>
  <si>
    <t>200.  </t>
  </si>
  <si>
    <t xml:space="preserve">Poliglactin  10 /00 , ar glikonāta  pārklājumu ar atlieku stiprību  18.dienā 50%  un pilnu resorbciju 60-90. dienā. 8 cm ar vienu adatu .  </t>
  </si>
  <si>
    <t>201.  </t>
  </si>
  <si>
    <t>Poliglactin  7/00, ar kalcija stearāta pārklājumu ar atlieku stiprību  5.dienā 50%, un 10.-14. dienā 0%  ar spatulu 150 mikroni.</t>
  </si>
  <si>
    <t>200 iepakojumi</t>
  </si>
  <si>
    <t>202.  </t>
  </si>
  <si>
    <t xml:space="preserve">Poliglactin  8 /00, ar kalcija stearāta pārklājumu ar atlieku stiprību  5.dienā 50%, un 10.-14. dienā 0%  ar spatulu 150 mikroni.  </t>
  </si>
  <si>
    <t>203.  </t>
  </si>
  <si>
    <t>Poligalaktīins  ar kalcija stearāta pārklājumu  ar atlieku stiprību 2.nedēļā  75 %, 3.nedēļā 50%, 4. nedēļā 25%  6/0 45 cm  ar spatulas tipa divām  adatām.</t>
  </si>
  <si>
    <t>150 iepakojumi</t>
  </si>
  <si>
    <t>204.  </t>
  </si>
  <si>
    <t>Poligalaktīins  ar kalcija stearāta pārklājumu  ar atlieku stiprību 2.nedēļā  75 %, 3.nedēļā 50%, 4. nedēļā 25%  4/0 45 cm  ar spatulas tipa divām  adatām.</t>
  </si>
  <si>
    <t>205.  </t>
  </si>
  <si>
    <t xml:space="preserve">Poliglactin  10/00 vienšķiedras diegs  , ar kalcija stearāta pārklājumu ar atlieku stiprību  2 nedēļā 75 % , 3.nedēļā 50% , 4.nedēļā – 25% ,  ar spatulu 150 mikroni.   </t>
  </si>
  <si>
    <t>206.  </t>
  </si>
  <si>
    <t xml:space="preserve">Galvenais Slimnīcu apgāds </t>
  </si>
  <si>
    <t>207.  </t>
  </si>
  <si>
    <t>208.  </t>
  </si>
  <si>
    <t xml:space="preserve">B.Braun Medical </t>
  </si>
  <si>
    <t>209.  </t>
  </si>
  <si>
    <t>20 iepakojumi</t>
  </si>
  <si>
    <t>210.  </t>
  </si>
  <si>
    <t>Neuzsūcošs pīts poliestera diegs ar polietilēnvinilacetāta pārklājumu 6/0 45 cm, ar divām ¼ loka  spatulām ar mikrogalu.</t>
  </si>
  <si>
    <t>211.  </t>
  </si>
  <si>
    <t>Neuzsūcošs pīts poliestera diegs ar polietilēnvinilacetāta pārklājumu 5/0 45 cm, ar divām VLM adatām.</t>
  </si>
  <si>
    <t>Rumex  Baltics</t>
  </si>
  <si>
    <t>212.  </t>
  </si>
  <si>
    <t xml:space="preserve">Neuzsūcošs neilona polimēra Poliamīda 6,6 monofilaments bez pārklājuma 10/0 – 15 cm, adatas garums 6mm, 150 mikroni, viena adata. </t>
  </si>
  <si>
    <t>213.  </t>
  </si>
  <si>
    <t>Neuzsūcošs neilona polimēra Poliamīda 6,6 monofilaments bez pārklājuma 10/0 – 15 cm, adatas garums 4mm, 125 mikroni, viena adata.</t>
  </si>
  <si>
    <t>214.  </t>
  </si>
  <si>
    <t>Neuzsūcošs neilona polimēra Poliamīda 6,6 monofilaments bez pārklājuma 10/0 – 15 cm, adatas garums 5mm, 150 mikroni, viena adata.</t>
  </si>
  <si>
    <t>215.  </t>
  </si>
  <si>
    <t>Neuzsūcošs neilona polimēra Poliamīda 6,6 monofilaments bez pārklājuma 10/0 – 6 cm, adatas garums 6mm, 150 mikroni, viena adata.</t>
  </si>
  <si>
    <t>216.  </t>
  </si>
  <si>
    <t>Neuzsūcošs neilona polimēra Poliamīda 6,6 monofilaments bez pārklājuma 10/0 – 30  cm ar vienu adatu, 6 mm garu.</t>
  </si>
  <si>
    <t>217.  </t>
  </si>
  <si>
    <t>Neuzsūcošs neilona polimēra Poliamīda 6,6 monofilaments bez pārklājuma 10/0 – 30  cm ar  divām  adatām, adatas garums 6 mm.</t>
  </si>
  <si>
    <t>30  iepakojumi</t>
  </si>
  <si>
    <t xml:space="preserve">MedBalt  </t>
  </si>
  <si>
    <t>218.  </t>
  </si>
  <si>
    <t>Neuzsūcošs neilona polimēra Poliamīda 6,6 monofilaments bez pārklājuma 10/0 – 15 cm, adatas garums 5mm, 150 mikroni, viena adata  DLM 6.</t>
  </si>
  <si>
    <t>219.  </t>
  </si>
  <si>
    <t>Neuzsūcošs neilona polimēra Poliamīda 6,6 monofilaments bez pārklājuma 10/0 – 30  cm ar  divām  adatām., adatas garums 5,5  mm, spatula 150 mikroni  ar mikropunktu.</t>
  </si>
  <si>
    <t>220.  </t>
  </si>
  <si>
    <t>Neuzsūcošs neilona polimēra Poliamīda 6,6 monofilaments bez pārklājuma 10/0 – 45   cm ar  divām  adatām. reversām dubultgriezošām adatām   un  paaugstinātu diega stiepšanās spēju, adatas garums 4  mm, spatula 150 mikroni  ar mikropunktu.</t>
  </si>
  <si>
    <t xml:space="preserve">Johnson &amp;Johnson </t>
  </si>
  <si>
    <t>221.  </t>
  </si>
  <si>
    <t>Neuzsūcošs neilona polimēra Poliamīda 6,6 monofilaments bez pārklājuma 10/0 – 30    cm ar  divām  adatām., adatas garums 5,5   mm.</t>
  </si>
  <si>
    <t>222.  </t>
  </si>
  <si>
    <t>Neuzsūcošs neilona polimēra Poliamīda 6,6 monofilaments bez pārklājuma 10/0 – 30  cm ar  divām  adatām, adatas garums 5 mm  150 mikroni.</t>
  </si>
  <si>
    <t xml:space="preserve">30 iepakojumi </t>
  </si>
  <si>
    <t>223.  </t>
  </si>
  <si>
    <t>Neuzsūcošs neilona polimēra Poliamīda 6,6 monofilaments bez pārklājuma 11/0 – 15   cm ar  vienu adatu, 4 mm garu.</t>
  </si>
  <si>
    <t>224.  </t>
  </si>
  <si>
    <t>Neuzsūcošs neilona polimēra Poliamīda 6,6 monofilaments bez pārklājuma 9/0 – 15  cm ar  vienu   adatu, adatas garums 6 mm.</t>
  </si>
  <si>
    <t>225.  </t>
  </si>
  <si>
    <t>Neuzsūcošs neilona polimēra Poliamīda 6,6 monofilaments bez pārklājuma 9/0 – 30   cm ar  vienu   adatu, 6 mm garu.</t>
  </si>
  <si>
    <t>226.  </t>
  </si>
  <si>
    <t>Neuzsūcošs neilona polimēra Poliamīda 6,6 monofilaments bez pārklājuma 9/0 – 30   cm ar  divām    adatām, 5,51  mm garu.</t>
  </si>
  <si>
    <t>227.  </t>
  </si>
  <si>
    <t>Neuzsūcošs neilona polimēra Poliamīda 6,6 monofilaments bez pārklājuma 9/0 – 30   cm ar  divām   adatām, 6 mm garām.</t>
  </si>
  <si>
    <t>MedBalt</t>
  </si>
  <si>
    <t>228.  </t>
  </si>
  <si>
    <t>Neuzsūcošs neilona polimēra Poliamīda 6,6 monofilaments bez pārklājuma 9/0 – 30   cm ar  divām   adatām, 6,5  mm garām.</t>
  </si>
  <si>
    <t xml:space="preserve"> Iris Surgical </t>
  </si>
  <si>
    <t>229.  </t>
  </si>
  <si>
    <t>Neuzsūcošs neilona polimēra Poliamīda 6,6 monofilaments bez pārklājuma 8/0 – 30   cm ar  divām   adatām, 6,5  mm garām.</t>
  </si>
  <si>
    <t xml:space="preserve"> Iris Surgical</t>
  </si>
  <si>
    <t>230.  </t>
  </si>
  <si>
    <t>Neuzsūcošs neilona polimēra Poliamīda 6,6 monofilaments bez pārklājuma 7/0 – 45   cm ar  divām    pretēji griezošām adatām, 8   mm garām.</t>
  </si>
  <si>
    <t>231.  </t>
  </si>
  <si>
    <t>Neuzsūcošs neilona polimēra Poliamīda 6,6 monofilaments bez pārklājuma 6/0 – 45   cm ar  divām    pretēji griezošām adatām, 8   mm garām.</t>
  </si>
  <si>
    <t>232.  </t>
  </si>
  <si>
    <t>233.  </t>
  </si>
  <si>
    <t>234.  </t>
  </si>
  <si>
    <t>235.  </t>
  </si>
  <si>
    <t>236.  </t>
  </si>
  <si>
    <t>Neuzsūcošs neilona polimēra Poliamīda 6,6 monofilaments bez pārklājuma 6/0 – 45   cm ar  divām    pretēji griezošām adatām, 11   mm garām.</t>
  </si>
  <si>
    <t>237.  </t>
  </si>
  <si>
    <t>Neuzsūcošs neilona polimēra Poliamīda 6,6 monofilaments bez pārklājuma 5/0 – 45   cm ar  divām    pretēji griezošām adatām, 13   mm garām.</t>
  </si>
  <si>
    <t>238.  </t>
  </si>
  <si>
    <t>Etilēna teraftalāts  10/0, 30 cm, divas  spatulas 150 mikroni.</t>
  </si>
  <si>
    <t xml:space="preserve">Johnson&amp;Johnson </t>
  </si>
  <si>
    <t>239.  </t>
  </si>
  <si>
    <t>Etilēna teraftalāts  5/0, 45 cm, divas spatulas.</t>
  </si>
  <si>
    <t>Medeksperts</t>
  </si>
  <si>
    <t>240.  </t>
  </si>
  <si>
    <t xml:space="preserve">Etilēna teraftalāts  6/0 ,45 cm, divas  spatulas.  </t>
  </si>
  <si>
    <t>241.  </t>
  </si>
  <si>
    <t>Zīds ar vaska pārklājumu 6/0 ar pretēji griezošu  vienu  adatu, 11mm garu , 45 cm.</t>
  </si>
  <si>
    <t>242.  </t>
  </si>
  <si>
    <t>Zīds ar vaska pārklājumu 6/0 ar pretēji griezošām divām  adatām, 11 mm garām, 45 cm.</t>
  </si>
  <si>
    <t>243.  </t>
  </si>
  <si>
    <t>Zīds ar vaska pārklājumu 7/0 ar pretēji griezošām divām  adatām,8 mm garu,  45 cm.</t>
  </si>
  <si>
    <t>244.  </t>
  </si>
  <si>
    <t>Zīds ar vaska pārklājumu 7/0 ar lancetes tipa   adatu, 6,6  mm garu,  45 cm.</t>
  </si>
  <si>
    <t>245.  </t>
  </si>
  <si>
    <t>Zīds ar vaska pārklājumu 8/0 ar pretēji griezošu  vienu  adatu, 8 mm garu, 45 cm.</t>
  </si>
  <si>
    <t>246.  </t>
  </si>
  <si>
    <t>Zīds ar vaska pārklājumu 8/0 ar  vienu adatu, 6 mm garu, 30 cm.</t>
  </si>
  <si>
    <t>247.  </t>
  </si>
  <si>
    <t>Zīds ar vaska pārklājumu 8/0 ar  DLm 5 mikrospatulu   divām   adatām, 5 mm garu, 45 cm.</t>
  </si>
  <si>
    <t>20  iepakojumi</t>
  </si>
  <si>
    <t>248.  </t>
  </si>
  <si>
    <t>Zīds ar vaska pārklājumu 9/0 ar  DLm 6 mikrospatulu   vienu    adatām, 6 mm garu, 30  cm.</t>
  </si>
  <si>
    <t>249.  </t>
  </si>
  <si>
    <t>Zīds ar vaska pārklājumu 9/0 ar  DLm 6 mikrospatulu   divām   adatām, 6 mm garu, 30  cm.</t>
  </si>
  <si>
    <t xml:space="preserve">10  iepakojumi  </t>
  </si>
  <si>
    <t>250.  </t>
  </si>
  <si>
    <t>Metālu saturoši  implanti glaukomas ķirurģijai.</t>
  </si>
  <si>
    <t xml:space="preserve"> NMS ELPA </t>
  </si>
  <si>
    <t>251.  </t>
  </si>
  <si>
    <t>252.  </t>
  </si>
  <si>
    <t xml:space="preserve">500 gabali  </t>
  </si>
  <si>
    <t>253.  </t>
  </si>
  <si>
    <t>254.  </t>
  </si>
  <si>
    <t>255.  </t>
  </si>
  <si>
    <t>256.  </t>
  </si>
  <si>
    <t xml:space="preserve">2 gab.  </t>
  </si>
  <si>
    <t>257.  </t>
  </si>
  <si>
    <t>258.  </t>
  </si>
  <si>
    <t xml:space="preserve">Monofokālās salokāmās   lēcas paredzētas 1,8 mm griezumam, ar optiskās daļas diametru 6,2 mm, ar haptiskās daļas noliekumu 10 grādi,   ar četru punktu fiksācijas dizainu, beznoviržu asfērisko  optiku, ar asu  malu, ar pretspīduma tehnoloģiju. </t>
  </si>
  <si>
    <t xml:space="preserve"> 500  gab. </t>
  </si>
  <si>
    <t>259.  </t>
  </si>
  <si>
    <t xml:space="preserve">2 gab. </t>
  </si>
  <si>
    <t>260.  </t>
  </si>
  <si>
    <t>Radzenes implants keratokonusa ķirurģijai .</t>
  </si>
  <si>
    <t>261.  </t>
  </si>
  <si>
    <t>Balansētais sāļu šķīdums  kataraktas  ķirurģijai  pudelēs pa 500 ml, kas satur vismaz sekojošus komponentus  KCL, Cacl2 H2o, MgCl 6 H2o, Na acetātu, Na citratu ar taurina piedevu. Balansētais sāļu šķīdums nedrīkst veidot  nogulsnes saskarē ar acs audiem.</t>
  </si>
  <si>
    <t>262.  </t>
  </si>
  <si>
    <t>Acu mikroķirurģiskie skalpeļi 1,3  mm  šķēpi matēti  ar vienpusēju griezošo asmeņa daļu ar liekumu uz augšu. ar krusteniski slīpētu asmeni un audu penetrēšanas testa rādītājiem 200,   250,   300 mN.</t>
  </si>
  <si>
    <t>263.  </t>
  </si>
  <si>
    <t xml:space="preserve">Acu mikroķirurģiskie skalpeļi 1,6  mm  šķēpi matēti  ar vienpusēju griezošo asmeņa daļu ar liekumu uz augšu. ar krusteniski slīpētu asmeni un audu penetrēšanas testa rādītājiem 200,   250,   300 mN. </t>
  </si>
  <si>
    <t>264.  </t>
  </si>
  <si>
    <t xml:space="preserve">Acu mikroķirurģiskie skalpeļi 1,7  mm  šķēpi matēti  ar vienpusēju griezošo asmeņa daļu ar liekumu uz augšu. ar krusteniski slīpētu asmeni un audu penetrēšanas testa rādītājiem 200,   250,   300 mN.  </t>
  </si>
  <si>
    <t>265.  </t>
  </si>
  <si>
    <t xml:space="preserve">Viskoelastiskais materiāls – glaukomas ķirurģijai (  brūces modulētājs ) croslinkingu ceļā apstrādāts . </t>
  </si>
  <si>
    <t>266.  </t>
  </si>
  <si>
    <t xml:space="preserve">Polietilēna orbitas implanti dažādi izmēri. </t>
  </si>
  <si>
    <t>267.  </t>
  </si>
  <si>
    <t>Trubiņas  asaru ceļu operācijām nesterilas, vismaz 1 metru garas  .</t>
  </si>
  <si>
    <t>268.  </t>
  </si>
  <si>
    <t xml:space="preserve">Vienreizlietojamās vitreālās ķirurģijas ierīces  backflush instrumentu komplekts ar gumijas uzgali </t>
  </si>
  <si>
    <t>269.  </t>
  </si>
  <si>
    <t xml:space="preserve">Vienreizlietojamās vitreālās ķirurģijas ierīces  membrānas  atdalītājs. </t>
  </si>
  <si>
    <t>270.  </t>
  </si>
  <si>
    <t xml:space="preserve">Dexamethasonu saturošs implants intravitreālai ievadīšanai. </t>
  </si>
  <si>
    <t>271.  </t>
  </si>
  <si>
    <t>Iris āķi.</t>
  </si>
  <si>
    <t>200 komplekti</t>
  </si>
  <si>
    <t>Recipe Plus</t>
  </si>
  <si>
    <t>DM PREMIUM</t>
  </si>
  <si>
    <t xml:space="preserve"> Vidzemes medicīnas serviss</t>
  </si>
  <si>
    <t>RUMEX BALTICS</t>
  </si>
  <si>
    <t xml:space="preserve"> Molnlycke</t>
  </si>
  <si>
    <t>Galvenais Slimnīcu apgāds</t>
  </si>
  <si>
    <t>Johnson&amp;Johnson</t>
  </si>
  <si>
    <t>B.Braun Medical</t>
  </si>
  <si>
    <t xml:space="preserve">OneMed </t>
  </si>
  <si>
    <t>Kopā</t>
  </si>
  <si>
    <t>1434.30</t>
  </si>
  <si>
    <t>2390.50</t>
  </si>
  <si>
    <t>Balansētais sāļu šķīdums  kataraktas  ķirurģijai  pudelēs pa 500 ml, kas satur vismaz sekojošus komponentus  KCL, Cacl2 H2o, MgCl 6 H2o, Na acetātu, Na citratu. Balansētais sāļu šķīdums nedrīkst veidot nogulsnes saskarē ar acs audiem.</t>
  </si>
  <si>
    <t>Perfluorkarbons -   Perfluordekalīns  7 ml.</t>
  </si>
  <si>
    <t xml:space="preserve">Perfluoroktāni ar specifisko gravitātes svaru 1,754 g/cm3  pa 5 ml. </t>
  </si>
  <si>
    <t>Perfluoroktāni ar specifisko gravitātes svaru 1,77 g/cm3  pa 5 ml.</t>
  </si>
  <si>
    <t xml:space="preserve">Perfluoroktāni ar specifisko gravitātes svaru 1,754 g/cm3  pa 7 ml. </t>
  </si>
  <si>
    <t>Perfluoroktāni ar specifisko gravitātes svaru 1,77 g/cm3  pa 7 ml.</t>
  </si>
  <si>
    <t>Piederumi fakoemulsifikācijas mašīnai Stellaris Accesory pak griezienam 3,0mm.</t>
  </si>
  <si>
    <t xml:space="preserve">Piederumi fakoemulsifikācijas mašīnai Stellaris Accesory pak griezienam 2,2 mm griezienam. </t>
  </si>
  <si>
    <t>Piederumi fakoemulsifikācijas mašīnai Stellaris Accesory pak griezienam 2,0  mm griezienam.</t>
  </si>
  <si>
    <t>Piederumi fakoemulsifikācijas mašīnai Stellaris zvanveida  fakotipi 0,9  mm 0 ‘.</t>
  </si>
  <si>
    <t>Piederumi fakoemulsifikācijas mašīnai Stellaris  notievināti  fakotipi0,9 mm30 ‘.</t>
  </si>
  <si>
    <t xml:space="preserve">Piederumi fakoemulsifikācijas mašīnai Stellaris tubing set 2,0 mm griezienam. </t>
  </si>
  <si>
    <t xml:space="preserve">Piederumi fakoemulsifikācijas mašīnai Stellaris  tubing set  3,0 mm griezienam. </t>
  </si>
  <si>
    <t xml:space="preserve">Piederumi fakoemulsifikācijas mašīnai Stellaris  tubing set mikrogrieziena  sistēma. </t>
  </si>
  <si>
    <t xml:space="preserve">Bikonveksās salokāmās hidrofobās akrila intraokulārās lēcas ar vienpunkta fiksācijas sistēmu ar optiskās daļas diametru 6  mm, asu intraokulārās lēcas malu plānas ar optiskās daļas refraktīvo indeksu ne mazāku par 1,55, monobloka konstrukcija, ar haptiskās daļas noliekumu 0 grādi,  ar paplašinātu zilās gaismas filtru, lēcām jābūt pieejamām diapozonā  līdz 40,0 D. Salokāmām lēcām jānodrošina iespēja ievadīt ar indžektoru un  vienreizlietojamu kārtridžu. </t>
  </si>
  <si>
    <t xml:space="preserve">Asfēriskās   salokāmās hidrofobās akrila intraokulārās  lēcas ar vienpunkta fiksācijas sistēmu ar optiskās daļas diametru 6  mm, asu intraokulārās lēcas malu plānas ar optiskās daļas refraktīvo indeksu ne mazāku par 1,50 , trīsdaļīgas  konstrukcijas, ar haptiskās daļas noliekumu 0  grādi,  ar neizmainītu  gaismas filtru, ar paaugstinātu optiksās daļas mehānisko izturību pret noskrāpējumiem,  lēcām jābūt pieejamām diapozonā  no D līdz + 30,0 D.  Salokāmām lēcām jānodrošina iespēja ievadīt ar indžektoru un  vienreizlietojamu kārtridžu. </t>
  </si>
  <si>
    <t xml:space="preserve">Asfēriskās  salokāmās hidrofobās akrila intraokulārās lēcas ar vienpunkta fiksācijas sistēmu ar optiskās daļas diametru 6  mm, asu intraokulārās lēcas malu plānas ar optiskās daļas refraktīvo indeksu ne mazāku par 1,4, ar samazinātu mirguļošanas efektu, samazinātu aberāciju apjomu naktī,   ar plāninātu haptisko daļu ( ne biezāku par 0,46 mm  ar iespēju , neizmainītu  gaismas filtru, lēcām jābūt pieejamām diapozonā  līdz 30 D.   Salokāmām lēcām jānodrošina iespēja ievadīt ar indžektoru un  vienreizlietojamu kārtridžu. </t>
  </si>
  <si>
    <t>Asfēriskās  salokāmās hidrofobās akrila intraokulārās lēcas ar vienpunkta fiksācijas sistēmu ar  dubultu haptisku daļu , optiskās daļas diametru 6  mm, asu intraokulārās lēcas malu plānas ar optiskās daļas refraktīvo indeksu ne mazāku par 1,4, ar samazinātām hromātikām aberācijām       ( Abbes skaitlis ne mazāks kā 55),  ar neizmainītu  gaismas filtru, lēcām jābūt pieejamām diapozonā  līdz 30 D.   Salokāmām lēcām jānodrošina iespēja ievadīt ar indžektoru un  vienreizlietojamu kārtridžu.</t>
  </si>
  <si>
    <t>Asfēriskās  salokāmās hidrofobās akrila intraokulārās lēcas ar vienpunkta fiksācijas sistēmu ar optiskās daļas diametru 6  mm, asu intraokulārās lēcas malu plānas ar optiskās daļas refraktīvo indeksu ne mazāku par 1,4 ,  ar  paplašinātu zilās   gaismas filtru,   lēcām jābūt pieejamām diapozonā  līdz 30 D.   Salokāmām lēcām jānodrošina iespēja ievadīt ar indžektoru un  vienreizlietojamu kārtridžu.</t>
  </si>
  <si>
    <t>Asfēriskās  salokāmās hidrofobās akrila intraokulārās lēcas ar vienpunkta fiksācijas sistēmu ar optiskās daļas diametru 6  mm, asu intraokulārās lēcas malu plānas ar optiskās daļas refraktīvo indeksu ne mazāku par 1,4 ,  ar  neizmainītu    gaismas filtru,   lēcām jābūt pieejamām diapozonā  līdz 30 D.   Salokāmām lēcām jānodrošina iespēja ievadīt ar indžektoru un  vienreizlietojamu kārtridžu.</t>
  </si>
  <si>
    <t xml:space="preserve">Multifokālās refraktīvi – difraktīvās lēcas, hidrofobs akrils, apodizēts Difraktīvs  asfērisks optiskās daļas tips,  asu intraokulārās lēcas malu plānas ar optiskās daļas refraktīvo indeksu ne mazāku par 1,55, monobloka  konstrukcija, ar paplašinātu zilās gaismas filtru, lēcām jābūt pieejamām +6.0D - +30.0D. </t>
  </si>
  <si>
    <t xml:space="preserve">Meniskveidīgās   salokāmās hidrofobās akrila intraokulārās lēcas ar vienpunkta fiksācijas sistēmu ar optiskās daļas diametru 6  mm, asu intraokulārās lēcas malu, plānas ar optiskās daļas, ar optiskās daļas refraktīvo indeksu ne   mazāku par 1,4,   ar neizmainītu  gaismas filtru, lēcām jābūt pieejamām diapozonā  līdz 30 D.   Salokāmām lēcām jānodrošina iespēja ievadīt ar indžektoru un  vienreizlietojamu kārtridžu. </t>
  </si>
  <si>
    <t xml:space="preserve">Silikona eļļa ar viskozitāti  1000 centistoki  - 10 ml  šļircēs, kuras izmēri ir savietojami ar silikona ievadīšanas mašīnu.      (Accurus 600  vai Constilation).   </t>
  </si>
  <si>
    <t xml:space="preserve">Silikona eļļa ar viskozitāti 1300 centistoki – 10 ml, šļircēs, kuras izmēri ir savietojami ar silikona ievadīšanas mašīnu.      (Accurus 600  vai Constilation).   </t>
  </si>
  <si>
    <t xml:space="preserve">Silikona eļļa ar viskozitāti 5000 centistoki  - 10 ml, ml  šļircēs, kuras izmēri ir savietojami ar silikona ievadīšanas mašīnu.      (Accurus 600  vai  Constilation ).   </t>
  </si>
  <si>
    <t xml:space="preserve">Silikona eļļa ar viskozitāti 5700 centistoki   - 10 ml, ml  šļircēs, kuras izmēri ir savietojami ar silikona ievadīšanas mašīnu.      (Accurus 600  vai Constilation).   </t>
  </si>
  <si>
    <t>Neuzsūcošs Polipropilēna monofilaments  bez pārklājuma 10/0,  30 cm, spatula 5,51 mm.</t>
  </si>
  <si>
    <t>Neuzsūcošs Polipropilēna monofilaments  bez pārklājuma 9/0 30 cm.</t>
  </si>
  <si>
    <t>Neuzsūcošs Polipropilēna monofilaments  bez pārklājuma 9/0 15  cm.</t>
  </si>
  <si>
    <t>Neuzsūcošs Polipropilēna monofilaments  bez pārklājuma 4/0 8 cm.</t>
  </si>
  <si>
    <t xml:space="preserve">Monofokālas sfēriskas salokāmās  akrila  intraokulāras lēcas ar vienpunkta fiksācijas sistēmu,  ko var ievadīt caur mikroincīzijas griezienu 1,5 mm, ar optiskās daļas diametru 6,0 mm, asu lēcas malu,  haptiskās daļas diametru 11,0 mm,  ar haptiskās daļas noliekumu 0 grādi, ar neizmainītu gaismas filtru .Salokāmām lēcām jānodrošina iespēja ievadīt ar indžektoru un  vienreizlietojamu kārtridžu. </t>
  </si>
  <si>
    <t xml:space="preserve">Monofokālas sfēriskas salokāmās  akrila  intraokulāras lēcas ar vienpunkta fiksācijas sistēmu,  ko var ievadīt caur mikroincīzijas griezienu 1,8 mm , ar optiskās daļas diametru 6,0 mm, asu lēcas malu,  haptiskās daļas diametru  12,0 mm,  ar haptiskās daļas noliekumu 0 grādi, ar neizmainītu gaismas filtru .Salokāmām lēcām jānodrošina iespēja ievadīt ar indžektoru un  vienreizlietojamu kārtridžu. </t>
  </si>
  <si>
    <t xml:space="preserve">Monofokālas asfēriskas salokāmās  akrila  intraokulāras lēcas ar vienpunkta fiksācijas sistēmu,  ko var ievadīt caur mikroincīzijas griezienu 2,2 mm, ar optiskās daļas diametru 6,0 mm, asu lēcas malu,  haptiskās daļas diametru 11,0 mm,  ar haptiskās daļas noliekumu 0 grādi, ar neizmainītu gaismas filtru.Salokāmām lēcām jānodrošina iespēja ievadīt ar indžektoru un  vienreizlietojamu kārtridžu. </t>
  </si>
  <si>
    <t xml:space="preserve">Monofokālas asfēriskas salokāmās  akrila  intraokulāras  sistēmu,  ko var ievadīt caur mikroincīzijas griezienu 2,2  mm, ar optiskās daļas diametru 6,0 mm, asu lēcas malu,  haptiskās daļas diametru 12,0 mm,  ar haptiskās daļas noliekumu 9 grādi, ar neizmainītu gaismas filtru , ar samazinātām hromatiskām aberācijām ( Abbes skaitlis ne mazāks kā 55) .Salokāmām lēcām jānodrošina iespēja ievadīt ar indžektoru un  vienreizlietojamu kārtridžu. </t>
  </si>
  <si>
    <t xml:space="preserve">Monofokālas sfēriskas salokāmās  akrila  intraokulāras lēcas ar vienpunkta fiksācijas sistēmu,  ko var ievadīt caur mikroincīzijas griezienu 1,5 mm, ar optiskās daļas diametru 6,0 mm, asu lēcas malu,  haptiskās daļas diametru 12,0 mm,  ar haptiskās daļas noliekumu 0 grādi, ar paplašinātu zilās  gaismas filtru.Salokāmām lēcām jānodrošina iespēja ievadīt ar indžektoru un  vienreizlietojamu kārtridžu. </t>
  </si>
  <si>
    <t xml:space="preserve">Multifokālas asfēriskas toriskas salokāmās  akrila  intraokulāras lēcas ar vienpunkta fiksācijas sistēmu,  ko var ievadīt caur mikroincīzijas griezienu 1,5 mm, ar optiskās daļas diametru 6,0 mm,  asu lēcas malu,  haptiskās daļas diametru 11,0 mm,  ar haptiskās daļas noliekumu 0 grādi, ar neizmainītu gaismas filtru .Salokāmām lēcām jānodrošina iespēja ievadīt ar indžektoru un  vienreizlietojamu kārtridžu. </t>
  </si>
  <si>
    <t xml:space="preserve">Monofokālas asfēriskas salokāmās  akrila  intraokulāras lēcas ar vienpunkta fiksācijas sistēmu,  ko var ievadīt caur mikroincīzijas griezienu 1,8 mm, ar optiskās daļas diametru 6,0 mm, asu lēcas malu,  haptiskās daļas diametru 11,0 m,  ar haptiskās daļas noliekumu 0 grādi, ar neizmainītu gaismas filtru. Salokāmām lēcām jānodrošina iespēja ievadīt ar indžektoru un  vienreizlietojamu kārtridžu. </t>
  </si>
  <si>
    <t xml:space="preserve">Multifokālas asfēriskas salokāmās  akrila  intraokulāras lēcas astigmatisma korekcijai  ar vienpunkta fiksācijas sistēmu,  ko var ievadīt caur mikroincīzijas griezienu 1,5 mm, ar optiskās daļas diametru 6,0 mm , asu lēcas malu,  haptiskās daļas diametru 11,0 mm,  ar haptiskās daļas noliekumu 0 grādi, ar paplašinātu zilās  gaismas filtru.Salokāmām lēcām jānodrošina iespēja ievadīt ar indžektoru un  vienreizlietojamu kārtridžu. </t>
  </si>
  <si>
    <t xml:space="preserve">Asfēriskās  salokāmās hidrofobās akrila intraokulārās lēcas ar vienpunkta fiksācijas sistēmu ar optiskās daļas diametru 6  mm, asu intraokulārās lēcas malu plānas ar optiskās daļas refraktīvo indeksu ne mazāku par 1,4, ar samazinātu mirguļošanas efektu, samazinātu aberāciju apjomu naktī,   ar plāninātu haptisko daļu (ne biezāku par 0,46 mm  ar iespēju , neizmainītu  gaismas filtru, lēcām jābūt pieejamām diapozonā  līdz 30 D.   Salokāmām lēcām jānodrošina iespēja ievadīt ar indžektoru un  vienreizlietojamu kārtridžu. </t>
  </si>
  <si>
    <t>1.piegādātājs</t>
  </si>
  <si>
    <t>2.piegādātājs</t>
  </si>
  <si>
    <t>3.piegādātājs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</si>
</sst>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86"/>
      <scheme val="minor"/>
    </font>
    <font>
      <sz val="10"/>
      <color theme="1"/>
      <name val="Times New Roman"/>
      <family val="1"/>
      <charset val="186"/>
    </font>
    <font>
      <sz val="10"/>
      <color rgb="FF000000"/>
      <name val="Times New Roman"/>
      <family val="1"/>
      <charset val="186"/>
    </font>
    <font>
      <b/>
      <sz val="10"/>
      <color rgb="FF000000"/>
      <name val="Times New Roman"/>
      <family val="1"/>
      <charset val="186"/>
    </font>
    <font>
      <sz val="10"/>
      <color rgb="FFFF0000"/>
      <name val="Times New Roman"/>
      <family val="1"/>
      <charset val="186"/>
    </font>
    <font>
      <i/>
      <sz val="10"/>
      <color rgb="FFFF0000"/>
      <name val="Times New Roman"/>
      <family val="1"/>
      <charset val="186"/>
    </font>
    <font>
      <b/>
      <sz val="10"/>
      <color rgb="FFFF0000"/>
      <name val="Times New Roman"/>
      <family val="1"/>
      <charset val="186"/>
    </font>
    <font>
      <b/>
      <i/>
      <sz val="10"/>
      <color rgb="FFFF0000"/>
      <name val="Times New Roman"/>
      <family val="1"/>
      <charset val="186"/>
    </font>
    <font>
      <sz val="10"/>
      <color rgb="FF00B050"/>
      <name val="Times New Roman"/>
      <family val="1"/>
      <charset val="186"/>
    </font>
    <font>
      <b/>
      <sz val="11"/>
      <color theme="1"/>
      <name val="Calibri"/>
      <family val="2"/>
      <charset val="186"/>
      <scheme val="minor"/>
    </font>
    <font>
      <b/>
      <sz val="10"/>
      <color theme="1"/>
      <name val="Times New Roman"/>
      <family val="1"/>
      <charset val="186"/>
    </font>
    <font>
      <b/>
      <i/>
      <sz val="10"/>
      <color theme="1"/>
      <name val="Times New Roman"/>
      <family val="1"/>
      <charset val="186"/>
    </font>
    <font>
      <sz val="10"/>
      <color theme="0"/>
      <name val="Times New Roman"/>
      <family val="1"/>
      <charset val="186"/>
    </font>
    <font>
      <sz val="8"/>
      <color rgb="FF000000"/>
      <name val="Times New Roman"/>
      <family val="1"/>
      <charset val="186"/>
    </font>
  </fonts>
  <fills count="1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8"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3">
    <xf numFmtId="0" fontId="0" fillId="0" borderId="0" xfId="0"/>
    <xf numFmtId="0" fontId="0" fillId="0" borderId="0" xfId="0" applyAlignment="1"/>
    <xf numFmtId="4" fontId="0" fillId="0" borderId="0" xfId="0" applyNumberFormat="1" applyAlignment="1">
      <alignment horizontal="right"/>
    </xf>
    <xf numFmtId="4" fontId="0" fillId="0" borderId="0" xfId="0" applyNumberFormat="1" applyFill="1" applyAlignment="1">
      <alignment horizontal="right"/>
    </xf>
    <xf numFmtId="0" fontId="2" fillId="0" borderId="1" xfId="0" applyFont="1" applyBorder="1" applyAlignment="1">
      <alignment vertical="center" wrapText="1"/>
    </xf>
    <xf numFmtId="0" fontId="4" fillId="0" borderId="1" xfId="0" applyFont="1" applyBorder="1" applyAlignment="1">
      <alignment horizontal="justify" vertical="center"/>
    </xf>
    <xf numFmtId="0" fontId="2" fillId="0" borderId="1" xfId="0" applyFont="1" applyBorder="1" applyAlignment="1">
      <alignment horizontal="justify" vertical="center" wrapText="1"/>
    </xf>
    <xf numFmtId="0" fontId="5" fillId="0" borderId="1" xfId="0" applyFont="1" applyBorder="1" applyAlignment="1">
      <alignment horizontal="justify" vertical="center"/>
    </xf>
    <xf numFmtId="0" fontId="6" fillId="0" borderId="1" xfId="0" applyFont="1" applyBorder="1" applyAlignment="1">
      <alignment horizontal="justify" vertical="center"/>
    </xf>
    <xf numFmtId="0" fontId="7" fillId="0" borderId="1" xfId="0" applyFont="1" applyBorder="1" applyAlignment="1">
      <alignment horizontal="justify" vertical="center"/>
    </xf>
    <xf numFmtId="0" fontId="2" fillId="0" borderId="2" xfId="0" applyFont="1" applyBorder="1" applyAlignment="1">
      <alignment vertical="center" wrapText="1"/>
    </xf>
    <xf numFmtId="0" fontId="4" fillId="0" borderId="2" xfId="0" applyFont="1" applyBorder="1" applyAlignment="1">
      <alignment horizontal="justify" vertical="center"/>
    </xf>
    <xf numFmtId="0" fontId="2" fillId="0" borderId="1" xfId="0" applyFont="1" applyBorder="1" applyAlignment="1">
      <alignment horizontal="justify" vertical="center"/>
    </xf>
    <xf numFmtId="0" fontId="8" fillId="0" borderId="1" xfId="0" applyFont="1" applyBorder="1" applyAlignment="1">
      <alignment horizontal="justify" vertic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0" fillId="0" borderId="0" xfId="0" applyAlignment="1">
      <alignment horizontal="center"/>
    </xf>
    <xf numFmtId="4" fontId="1" fillId="0" borderId="0" xfId="0" applyNumberFormat="1" applyFont="1" applyAlignment="1">
      <alignment horizontal="center" vertical="center" wrapText="1"/>
    </xf>
    <xf numFmtId="0" fontId="1" fillId="0" borderId="0" xfId="0" applyFont="1" applyAlignment="1">
      <alignment horizontal="center" vertical="center" wrapText="1"/>
    </xf>
    <xf numFmtId="4" fontId="1" fillId="2" borderId="1" xfId="0" applyNumberFormat="1" applyFont="1" applyFill="1" applyBorder="1" applyAlignment="1">
      <alignment horizontal="right"/>
    </xf>
    <xf numFmtId="4" fontId="1" fillId="3" borderId="1" xfId="0" applyNumberFormat="1" applyFont="1" applyFill="1" applyBorder="1" applyAlignment="1">
      <alignment horizontal="right"/>
    </xf>
    <xf numFmtId="4" fontId="1" fillId="0" borderId="1" xfId="0" applyNumberFormat="1" applyFont="1" applyBorder="1" applyAlignment="1">
      <alignment horizontal="right"/>
    </xf>
    <xf numFmtId="4" fontId="1" fillId="0" borderId="1" xfId="0" applyNumberFormat="1" applyFont="1" applyFill="1" applyBorder="1" applyAlignment="1">
      <alignment horizontal="right"/>
    </xf>
    <xf numFmtId="4" fontId="1" fillId="0" borderId="0" xfId="0" applyNumberFormat="1" applyFont="1" applyAlignment="1">
      <alignment horizontal="right"/>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4" fontId="3" fillId="4" borderId="1" xfId="0" applyNumberFormat="1" applyFont="1" applyFill="1" applyBorder="1" applyAlignment="1">
      <alignment horizontal="center" vertical="center" wrapText="1"/>
    </xf>
    <xf numFmtId="4" fontId="10" fillId="4" borderId="1" xfId="0" applyNumberFormat="1" applyFont="1" applyFill="1" applyBorder="1" applyAlignment="1">
      <alignment horizontal="center" vertic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9" fillId="0" borderId="0" xfId="0" applyFont="1" applyAlignment="1">
      <alignment horizontal="center"/>
    </xf>
    <xf numFmtId="2" fontId="1" fillId="0" borderId="1" xfId="0" applyNumberFormat="1" applyFont="1" applyBorder="1" applyAlignment="1">
      <alignment horizontal="right"/>
    </xf>
    <xf numFmtId="0" fontId="9" fillId="0" borderId="0" xfId="0" applyFont="1" applyFill="1" applyAlignment="1">
      <alignment horizontal="center"/>
    </xf>
    <xf numFmtId="0" fontId="3" fillId="0" borderId="0" xfId="0" applyFont="1" applyFill="1" applyBorder="1" applyAlignment="1">
      <alignment vertical="center" wrapText="1"/>
    </xf>
    <xf numFmtId="0" fontId="9" fillId="0" borderId="0" xfId="0" applyFont="1" applyFill="1" applyAlignment="1"/>
    <xf numFmtId="4" fontId="10" fillId="0" borderId="0" xfId="0" applyNumberFormat="1" applyFont="1" applyFill="1" applyAlignment="1">
      <alignment horizontal="right"/>
    </xf>
    <xf numFmtId="4" fontId="11" fillId="3" borderId="0" xfId="0" applyNumberFormat="1" applyFont="1" applyFill="1" applyAlignment="1">
      <alignment horizontal="right"/>
    </xf>
    <xf numFmtId="3" fontId="1" fillId="0" borderId="0" xfId="0" applyNumberFormat="1" applyFont="1" applyAlignment="1">
      <alignment horizontal="center" vertical="center" wrapText="1"/>
    </xf>
    <xf numFmtId="3" fontId="0" fillId="0" borderId="0" xfId="0" applyNumberFormat="1" applyAlignment="1">
      <alignment horizontal="right"/>
    </xf>
    <xf numFmtId="3" fontId="0" fillId="0" borderId="0" xfId="0" applyNumberFormat="1" applyFill="1" applyAlignment="1">
      <alignment horizontal="right"/>
    </xf>
    <xf numFmtId="4" fontId="1" fillId="5" borderId="1" xfId="0" applyNumberFormat="1" applyFont="1" applyFill="1" applyBorder="1" applyAlignment="1">
      <alignment horizontal="right"/>
    </xf>
    <xf numFmtId="4" fontId="1" fillId="6" borderId="1" xfId="0" applyNumberFormat="1" applyFont="1" applyFill="1" applyBorder="1" applyAlignment="1">
      <alignment horizontal="right"/>
    </xf>
    <xf numFmtId="4" fontId="12" fillId="0" borderId="1" xfId="0" applyNumberFormat="1" applyFont="1" applyFill="1" applyBorder="1" applyAlignment="1">
      <alignment horizontal="right"/>
    </xf>
    <xf numFmtId="0" fontId="3" fillId="7" borderId="1" xfId="0" applyFont="1" applyFill="1" applyBorder="1" applyAlignment="1">
      <alignment horizontal="center" wrapText="1"/>
    </xf>
    <xf numFmtId="4" fontId="1" fillId="7" borderId="1" xfId="0" applyNumberFormat="1" applyFont="1" applyFill="1" applyBorder="1" applyAlignment="1">
      <alignment horizontal="right"/>
    </xf>
    <xf numFmtId="4" fontId="10" fillId="8" borderId="1" xfId="0" applyNumberFormat="1" applyFont="1" applyFill="1" applyBorder="1" applyAlignment="1">
      <alignment horizontal="center" vertical="center" wrapText="1"/>
    </xf>
    <xf numFmtId="4" fontId="10" fillId="9" borderId="1" xfId="0" applyNumberFormat="1" applyFont="1" applyFill="1" applyBorder="1" applyAlignment="1">
      <alignment horizontal="center" vertical="center" wrapText="1"/>
    </xf>
    <xf numFmtId="4" fontId="10" fillId="10" borderId="1" xfId="0" applyNumberFormat="1" applyFont="1" applyFill="1" applyBorder="1" applyAlignment="1">
      <alignment horizontal="center" vertical="center" wrapText="1"/>
    </xf>
    <xf numFmtId="4" fontId="10" fillId="11" borderId="1" xfId="0" applyNumberFormat="1" applyFont="1" applyFill="1" applyBorder="1" applyAlignment="1">
      <alignment horizontal="center" vertical="center" wrapText="1"/>
    </xf>
    <xf numFmtId="4" fontId="10" fillId="6" borderId="1" xfId="0" applyNumberFormat="1" applyFont="1" applyFill="1" applyBorder="1" applyAlignment="1">
      <alignment horizontal="center" vertical="center" wrapText="1"/>
    </xf>
    <xf numFmtId="4" fontId="10" fillId="12" borderId="1" xfId="0" applyNumberFormat="1" applyFont="1" applyFill="1" applyBorder="1" applyAlignment="1">
      <alignment horizontal="center" vertical="center" wrapText="1"/>
    </xf>
    <xf numFmtId="4" fontId="3" fillId="14" borderId="1" xfId="0" applyNumberFormat="1" applyFont="1" applyFill="1" applyBorder="1" applyAlignment="1">
      <alignment horizontal="center" vertical="center" wrapText="1"/>
    </xf>
    <xf numFmtId="4" fontId="10" fillId="14" borderId="1" xfId="0" applyNumberFormat="1" applyFont="1" applyFill="1" applyBorder="1" applyAlignment="1">
      <alignment horizontal="center" vertical="center" wrapText="1"/>
    </xf>
    <xf numFmtId="4" fontId="10" fillId="15" borderId="1" xfId="0" applyNumberFormat="1" applyFont="1" applyFill="1" applyBorder="1" applyAlignment="1">
      <alignment horizontal="center" vertical="center" wrapText="1"/>
    </xf>
    <xf numFmtId="4" fontId="10" fillId="13" borderId="1" xfId="0" applyNumberFormat="1" applyFont="1" applyFill="1" applyBorder="1" applyAlignment="1">
      <alignment horizontal="center" vertical="center" wrapText="1"/>
    </xf>
    <xf numFmtId="4" fontId="10" fillId="16" borderId="1" xfId="0" applyNumberFormat="1" applyFont="1" applyFill="1" applyBorder="1" applyAlignment="1">
      <alignment horizontal="center" vertical="center" wrapText="1"/>
    </xf>
    <xf numFmtId="4" fontId="10" fillId="17" borderId="1" xfId="0" applyNumberFormat="1" applyFont="1" applyFill="1" applyBorder="1" applyAlignment="1">
      <alignment horizontal="center" vertical="center" wrapText="1"/>
    </xf>
    <xf numFmtId="4" fontId="10" fillId="18" borderId="1" xfId="0" applyNumberFormat="1" applyFont="1" applyFill="1" applyBorder="1" applyAlignment="1">
      <alignment horizontal="center" vertical="center" wrapText="1"/>
    </xf>
    <xf numFmtId="0" fontId="0" fillId="0" borderId="0" xfId="0" applyAlignment="1">
      <alignment wrapText="1"/>
    </xf>
    <xf numFmtId="0" fontId="13" fillId="0" borderId="1" xfId="0" applyFont="1" applyBorder="1" applyAlignment="1">
      <alignment horizontal="left" vertical="top" wrapText="1"/>
    </xf>
    <xf numFmtId="0" fontId="13" fillId="7" borderId="1" xfId="0" applyFont="1" applyFill="1" applyBorder="1" applyAlignment="1">
      <alignment horizontal="left" vertical="top" wrapText="1"/>
    </xf>
    <xf numFmtId="0" fontId="13" fillId="0" borderId="2" xfId="0" applyFont="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7" borderId="2" xfId="0" applyFont="1" applyFill="1" applyBorder="1" applyAlignment="1">
      <alignment horizontal="center" wrapText="1"/>
    </xf>
    <xf numFmtId="0" fontId="13" fillId="7" borderId="2" xfId="0" applyFont="1" applyFill="1" applyBorder="1" applyAlignment="1">
      <alignment horizontal="left" vertical="top" wrapText="1"/>
    </xf>
    <xf numFmtId="4" fontId="1" fillId="3" borderId="0" xfId="0" applyNumberFormat="1" applyFont="1" applyFill="1" applyAlignment="1">
      <alignment horizontal="right"/>
    </xf>
    <xf numFmtId="4" fontId="1" fillId="5" borderId="0" xfId="0" applyNumberFormat="1" applyFont="1" applyFill="1" applyAlignment="1">
      <alignment horizontal="right"/>
    </xf>
    <xf numFmtId="4" fontId="1" fillId="6" borderId="0" xfId="0" applyNumberFormat="1" applyFont="1" applyFill="1" applyAlignment="1">
      <alignment horizontal="right"/>
    </xf>
    <xf numFmtId="0" fontId="0" fillId="0" borderId="0" xfId="0" applyFill="1"/>
    <xf numFmtId="4" fontId="1" fillId="7" borderId="0" xfId="0" applyNumberFormat="1" applyFont="1" applyFill="1" applyAlignment="1">
      <alignment horizontal="right"/>
    </xf>
    <xf numFmtId="3" fontId="11" fillId="7" borderId="0" xfId="0" applyNumberFormat="1"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E973"/>
    </sheetView>
  </sheetViews>
  <sheetFormatPr defaultRowHeight="15" x14ac:dyDescent="0.25"/>
  <cols>
    <col min="1" max="1" width="12" customWidth="1"/>
    <col min="2" max="5" width="31.5703125" customWidth="1"/>
    <col min="6" max="6" width="15.28515625" customWidth="1"/>
  </cols>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5"/>
  <sheetViews>
    <sheetView workbookViewId="0">
      <pane xSplit="3" ySplit="1" topLeftCell="J218" activePane="bottomRight" state="frozen"/>
      <selection pane="topRight" activeCell="F1" sqref="F1"/>
      <selection pane="bottomLeft" activeCell="A2" sqref="A2"/>
      <selection pane="bottomRight" activeCell="L275" sqref="L275"/>
    </sheetView>
  </sheetViews>
  <sheetFormatPr defaultRowHeight="15" outlineLevelCol="1" x14ac:dyDescent="0.25"/>
  <cols>
    <col min="1" max="1" width="8.28515625" style="16" customWidth="1"/>
    <col min="2" max="2" width="14.7109375" customWidth="1"/>
    <col min="3" max="3" width="29.28515625" style="1" hidden="1" customWidth="1" outlineLevel="1"/>
    <col min="4" max="4" width="11.5703125" style="23" customWidth="1" collapsed="1"/>
    <col min="5" max="5" width="12.28515625" style="23" customWidth="1"/>
    <col min="6" max="6" width="11.42578125" style="23" customWidth="1"/>
    <col min="7" max="7" width="9.140625" style="23"/>
    <col min="8" max="9" width="10" style="23" bestFit="1" customWidth="1"/>
    <col min="10" max="10" width="15.28515625" style="23" customWidth="1"/>
    <col min="11" max="17" width="10" style="23" bestFit="1" customWidth="1"/>
    <col min="18" max="18" width="10.85546875" style="23" customWidth="1"/>
    <col min="19" max="20" width="10" style="23" bestFit="1" customWidth="1"/>
    <col min="21" max="21" width="11.42578125" style="2" bestFit="1" customWidth="1"/>
    <col min="22" max="28" width="10" style="2" bestFit="1" customWidth="1"/>
  </cols>
  <sheetData>
    <row r="1" spans="1:28" s="18" customFormat="1" ht="38.25" x14ac:dyDescent="0.25">
      <c r="A1" s="24" t="s">
        <v>0</v>
      </c>
      <c r="B1" s="24" t="s">
        <v>2</v>
      </c>
      <c r="C1" s="25"/>
      <c r="D1" s="26" t="s">
        <v>332</v>
      </c>
      <c r="E1" s="27" t="s">
        <v>87</v>
      </c>
      <c r="F1" s="27" t="s">
        <v>5</v>
      </c>
      <c r="G1" s="27" t="s">
        <v>627</v>
      </c>
      <c r="H1" s="27" t="s">
        <v>10</v>
      </c>
      <c r="I1" s="27" t="s">
        <v>628</v>
      </c>
      <c r="J1" s="27" t="s">
        <v>629</v>
      </c>
      <c r="K1" s="27" t="s">
        <v>630</v>
      </c>
      <c r="L1" s="27" t="s">
        <v>31</v>
      </c>
      <c r="M1" s="27" t="s">
        <v>367</v>
      </c>
      <c r="N1" s="27" t="s">
        <v>631</v>
      </c>
      <c r="O1" s="27" t="s">
        <v>635</v>
      </c>
      <c r="P1" s="27" t="s">
        <v>633</v>
      </c>
      <c r="Q1" s="27" t="s">
        <v>634</v>
      </c>
      <c r="R1" s="27" t="s">
        <v>562</v>
      </c>
      <c r="S1" s="27" t="s">
        <v>632</v>
      </c>
      <c r="T1" s="27" t="s">
        <v>538</v>
      </c>
      <c r="U1" s="17"/>
      <c r="V1" s="17"/>
      <c r="W1" s="17"/>
      <c r="X1" s="17"/>
      <c r="Y1" s="17"/>
      <c r="Z1" s="17"/>
      <c r="AA1" s="17"/>
      <c r="AB1" s="17"/>
    </row>
    <row r="2" spans="1:28" x14ac:dyDescent="0.25">
      <c r="A2" s="14" t="s">
        <v>3</v>
      </c>
      <c r="B2" s="4" t="s">
        <v>12</v>
      </c>
      <c r="C2" s="5" t="s">
        <v>5</v>
      </c>
      <c r="D2" s="19">
        <v>163630</v>
      </c>
      <c r="E2" s="19">
        <v>100000</v>
      </c>
      <c r="F2" s="20">
        <v>154616.88</v>
      </c>
      <c r="G2" s="21"/>
      <c r="H2" s="21"/>
      <c r="I2" s="21"/>
      <c r="J2" s="21"/>
      <c r="K2" s="21"/>
      <c r="L2" s="21"/>
      <c r="M2" s="21"/>
      <c r="N2" s="21"/>
      <c r="O2" s="21"/>
      <c r="P2" s="21"/>
      <c r="Q2" s="21"/>
      <c r="R2" s="21"/>
      <c r="S2" s="21"/>
      <c r="T2" s="21"/>
    </row>
    <row r="3" spans="1:28" x14ac:dyDescent="0.25">
      <c r="A3" s="14" t="s">
        <v>6</v>
      </c>
      <c r="B3" s="4" t="s">
        <v>7</v>
      </c>
      <c r="C3" s="5" t="s">
        <v>5</v>
      </c>
      <c r="D3" s="19">
        <v>2134</v>
      </c>
      <c r="E3" s="19">
        <v>25000</v>
      </c>
      <c r="F3" s="20">
        <v>24598.14</v>
      </c>
      <c r="G3" s="19">
        <v>15500</v>
      </c>
      <c r="H3" s="22"/>
      <c r="I3" s="22"/>
      <c r="J3" s="22"/>
      <c r="K3" s="22"/>
      <c r="L3" s="22"/>
      <c r="M3" s="22"/>
      <c r="N3" s="22"/>
      <c r="O3" s="22"/>
      <c r="P3" s="22"/>
      <c r="Q3" s="22"/>
      <c r="R3" s="22"/>
      <c r="S3" s="22"/>
      <c r="T3" s="22"/>
      <c r="U3" s="3"/>
      <c r="V3" s="3"/>
      <c r="W3" s="3"/>
      <c r="X3" s="3"/>
      <c r="Y3" s="3"/>
      <c r="Z3" s="3"/>
      <c r="AA3" s="3"/>
      <c r="AB3" s="3"/>
    </row>
    <row r="4" spans="1:28" x14ac:dyDescent="0.25">
      <c r="A4" s="14" t="s">
        <v>8</v>
      </c>
      <c r="B4" s="4" t="s">
        <v>9</v>
      </c>
      <c r="C4" s="5" t="s">
        <v>10</v>
      </c>
      <c r="D4" s="21"/>
      <c r="E4" s="19">
        <v>100000</v>
      </c>
      <c r="F4" s="21"/>
      <c r="G4" s="19">
        <v>62000</v>
      </c>
      <c r="H4" s="20">
        <v>158000</v>
      </c>
      <c r="I4" s="19">
        <v>89780</v>
      </c>
      <c r="J4" s="22"/>
      <c r="K4" s="22"/>
      <c r="L4" s="22"/>
      <c r="M4" s="22"/>
      <c r="N4" s="22"/>
      <c r="O4" s="22"/>
      <c r="P4" s="22"/>
      <c r="Q4" s="22"/>
      <c r="R4" s="22"/>
      <c r="S4" s="22"/>
      <c r="T4" s="22"/>
      <c r="U4" s="3"/>
      <c r="V4" s="3"/>
      <c r="W4" s="3"/>
      <c r="X4" s="3"/>
      <c r="Y4" s="3"/>
      <c r="Z4" s="3"/>
      <c r="AA4" s="3"/>
      <c r="AB4" s="3"/>
    </row>
    <row r="5" spans="1:28" x14ac:dyDescent="0.25">
      <c r="A5" s="14" t="s">
        <v>11</v>
      </c>
      <c r="B5" s="4" t="s">
        <v>12</v>
      </c>
      <c r="C5" s="5" t="s">
        <v>13</v>
      </c>
      <c r="D5" s="21"/>
      <c r="E5" s="19">
        <v>78000</v>
      </c>
      <c r="F5" s="21"/>
      <c r="G5" s="21"/>
      <c r="H5" s="21"/>
      <c r="I5" s="19">
        <v>89780</v>
      </c>
      <c r="J5" s="20">
        <v>139380</v>
      </c>
      <c r="K5" s="22"/>
      <c r="L5" s="22"/>
      <c r="M5" s="22"/>
      <c r="N5" s="22"/>
      <c r="O5" s="22"/>
      <c r="P5" s="22"/>
      <c r="Q5" s="22"/>
      <c r="R5" s="22"/>
      <c r="S5" s="22"/>
      <c r="T5" s="22"/>
      <c r="U5" s="3"/>
      <c r="V5" s="3"/>
      <c r="W5" s="3"/>
      <c r="X5" s="3"/>
      <c r="Y5" s="3"/>
      <c r="Z5" s="3"/>
      <c r="AA5" s="3"/>
      <c r="AB5" s="3"/>
    </row>
    <row r="6" spans="1:28" x14ac:dyDescent="0.25">
      <c r="A6" s="14" t="s">
        <v>14</v>
      </c>
      <c r="B6" s="4" t="s">
        <v>15</v>
      </c>
      <c r="C6" s="5" t="s">
        <v>16</v>
      </c>
      <c r="D6" s="21"/>
      <c r="E6" s="20">
        <v>78000</v>
      </c>
      <c r="F6" s="21"/>
      <c r="G6" s="21"/>
      <c r="H6" s="21"/>
      <c r="I6" s="19">
        <v>63940</v>
      </c>
      <c r="J6" s="21"/>
      <c r="K6" s="21"/>
      <c r="L6" s="21"/>
      <c r="M6" s="21"/>
      <c r="N6" s="21"/>
      <c r="O6" s="21"/>
      <c r="P6" s="21"/>
      <c r="Q6" s="21"/>
      <c r="R6" s="21"/>
      <c r="S6" s="21"/>
      <c r="T6" s="21"/>
    </row>
    <row r="7" spans="1:28" x14ac:dyDescent="0.25">
      <c r="A7" s="14" t="s">
        <v>17</v>
      </c>
      <c r="B7" s="4" t="s">
        <v>18</v>
      </c>
      <c r="C7" s="5" t="s">
        <v>19</v>
      </c>
      <c r="D7" s="21"/>
      <c r="E7" s="21">
        <v>18500</v>
      </c>
      <c r="F7" s="21">
        <v>38654.22</v>
      </c>
      <c r="G7" s="21">
        <v>16500</v>
      </c>
      <c r="H7" s="21"/>
      <c r="I7" s="20">
        <v>15975</v>
      </c>
      <c r="J7" s="21"/>
      <c r="K7" s="21">
        <v>20029.5</v>
      </c>
      <c r="L7" s="21"/>
      <c r="M7" s="21"/>
      <c r="N7" s="21"/>
      <c r="O7" s="21"/>
      <c r="P7" s="21"/>
      <c r="Q7" s="21"/>
      <c r="R7" s="21"/>
      <c r="S7" s="21"/>
      <c r="T7" s="21"/>
    </row>
    <row r="8" spans="1:28" x14ac:dyDescent="0.25">
      <c r="A8" s="14" t="s">
        <v>20</v>
      </c>
      <c r="B8" s="4" t="s">
        <v>21</v>
      </c>
      <c r="C8" s="5" t="s">
        <v>22</v>
      </c>
      <c r="D8" s="21"/>
      <c r="E8" s="21">
        <v>19500</v>
      </c>
      <c r="F8" s="21"/>
      <c r="G8" s="20">
        <v>15500</v>
      </c>
      <c r="H8" s="21"/>
      <c r="I8" s="21">
        <v>15980</v>
      </c>
      <c r="J8" s="21">
        <v>34845</v>
      </c>
      <c r="K8" s="21">
        <v>18272.5</v>
      </c>
      <c r="L8" s="21"/>
      <c r="M8" s="21"/>
      <c r="N8" s="21"/>
      <c r="O8" s="21"/>
      <c r="P8" s="21"/>
      <c r="Q8" s="21"/>
      <c r="R8" s="21"/>
      <c r="S8" s="21"/>
      <c r="T8" s="21"/>
    </row>
    <row r="9" spans="1:28" x14ac:dyDescent="0.25">
      <c r="A9" s="14" t="s">
        <v>23</v>
      </c>
      <c r="B9" s="4" t="s">
        <v>25</v>
      </c>
      <c r="C9" s="5" t="s">
        <v>13</v>
      </c>
      <c r="D9" s="21"/>
      <c r="E9" s="19">
        <v>3200</v>
      </c>
      <c r="F9" s="21"/>
      <c r="G9" s="21"/>
      <c r="H9" s="21"/>
      <c r="I9" s="19">
        <v>9110</v>
      </c>
      <c r="J9" s="20">
        <v>38398</v>
      </c>
      <c r="K9" s="21"/>
      <c r="L9" s="19">
        <v>25944.6</v>
      </c>
      <c r="M9" s="21"/>
      <c r="N9" s="21"/>
      <c r="O9" s="21"/>
      <c r="P9" s="21"/>
      <c r="Q9" s="21"/>
      <c r="R9" s="21"/>
      <c r="S9" s="21"/>
      <c r="T9" s="21"/>
    </row>
    <row r="10" spans="1:28" x14ac:dyDescent="0.25">
      <c r="A10" s="14" t="s">
        <v>26</v>
      </c>
      <c r="B10" s="4" t="s">
        <v>27</v>
      </c>
      <c r="C10" s="5" t="s">
        <v>28</v>
      </c>
      <c r="D10" s="21"/>
      <c r="E10" s="21"/>
      <c r="F10" s="21">
        <v>773.08</v>
      </c>
      <c r="G10" s="21"/>
      <c r="H10" s="21"/>
      <c r="I10" s="21"/>
      <c r="J10" s="21"/>
      <c r="K10" s="21"/>
      <c r="L10" s="21"/>
      <c r="M10" s="20">
        <v>650</v>
      </c>
      <c r="N10" s="22"/>
      <c r="O10" s="22"/>
      <c r="P10" s="21"/>
      <c r="Q10" s="21"/>
      <c r="R10" s="21"/>
      <c r="S10" s="21"/>
      <c r="T10" s="21"/>
    </row>
    <row r="11" spans="1:28" x14ac:dyDescent="0.25">
      <c r="A11" s="14" t="s">
        <v>29</v>
      </c>
      <c r="B11" s="4" t="s">
        <v>27</v>
      </c>
      <c r="C11" s="5" t="s">
        <v>31</v>
      </c>
      <c r="D11" s="21"/>
      <c r="E11" s="21"/>
      <c r="F11" s="21"/>
      <c r="G11" s="21"/>
      <c r="H11" s="21"/>
      <c r="I11" s="21"/>
      <c r="J11" s="21">
        <v>893.56</v>
      </c>
      <c r="K11" s="21"/>
      <c r="L11" s="20">
        <v>311.38</v>
      </c>
      <c r="M11" s="21"/>
      <c r="N11" s="21"/>
      <c r="O11" s="21"/>
      <c r="P11" s="21"/>
      <c r="Q11" s="21"/>
      <c r="R11" s="21"/>
      <c r="S11" s="21"/>
      <c r="T11" s="21"/>
    </row>
    <row r="12" spans="1:28" x14ac:dyDescent="0.25">
      <c r="A12" s="14" t="s">
        <v>32</v>
      </c>
      <c r="B12" s="4" t="s">
        <v>7</v>
      </c>
      <c r="C12" s="5" t="s">
        <v>16</v>
      </c>
      <c r="D12" s="21"/>
      <c r="E12" s="20">
        <v>19500</v>
      </c>
      <c r="F12" s="21"/>
      <c r="G12" s="21"/>
      <c r="H12" s="21"/>
      <c r="I12" s="21"/>
      <c r="J12" s="21"/>
      <c r="K12" s="21"/>
      <c r="L12" s="21"/>
      <c r="M12" s="21">
        <v>36000</v>
      </c>
      <c r="N12" s="21"/>
      <c r="O12" s="21"/>
      <c r="P12" s="21"/>
      <c r="Q12" s="21"/>
      <c r="R12" s="21"/>
      <c r="S12" s="21"/>
      <c r="T12" s="21"/>
    </row>
    <row r="13" spans="1:28" x14ac:dyDescent="0.25">
      <c r="A13" s="14" t="s">
        <v>33</v>
      </c>
      <c r="B13" s="4" t="s">
        <v>35</v>
      </c>
      <c r="C13" s="5"/>
      <c r="D13" s="21"/>
      <c r="E13" s="21"/>
      <c r="F13" s="21"/>
      <c r="G13" s="21"/>
      <c r="H13" s="21"/>
      <c r="I13" s="21"/>
      <c r="J13" s="21"/>
      <c r="K13" s="21"/>
      <c r="L13" s="21"/>
      <c r="M13" s="21"/>
      <c r="N13" s="21"/>
      <c r="O13" s="21"/>
      <c r="P13" s="21"/>
      <c r="Q13" s="21"/>
      <c r="R13" s="21"/>
      <c r="S13" s="21"/>
      <c r="T13" s="21"/>
    </row>
    <row r="14" spans="1:28" x14ac:dyDescent="0.25">
      <c r="A14" s="14" t="s">
        <v>36</v>
      </c>
      <c r="B14" s="4" t="s">
        <v>35</v>
      </c>
      <c r="C14" s="5" t="s">
        <v>16</v>
      </c>
      <c r="D14" s="21"/>
      <c r="E14" s="20">
        <v>260</v>
      </c>
      <c r="F14" s="21">
        <v>351.4</v>
      </c>
      <c r="G14" s="21"/>
      <c r="H14" s="21"/>
      <c r="I14" s="21"/>
      <c r="J14" s="21"/>
      <c r="K14" s="21"/>
      <c r="L14" s="21"/>
      <c r="M14" s="21"/>
      <c r="N14" s="21"/>
      <c r="O14" s="21"/>
      <c r="P14" s="21"/>
      <c r="Q14" s="21"/>
      <c r="R14" s="21"/>
      <c r="S14" s="21"/>
      <c r="T14" s="21"/>
    </row>
    <row r="15" spans="1:28" x14ac:dyDescent="0.25">
      <c r="A15" s="14" t="s">
        <v>38</v>
      </c>
      <c r="B15" s="6" t="s">
        <v>40</v>
      </c>
      <c r="C15" s="5" t="s">
        <v>31</v>
      </c>
      <c r="D15" s="21"/>
      <c r="E15" s="21">
        <v>2800</v>
      </c>
      <c r="F15" s="21"/>
      <c r="G15" s="21"/>
      <c r="H15" s="21"/>
      <c r="I15" s="21"/>
      <c r="J15" s="21"/>
      <c r="K15" s="21">
        <v>2530</v>
      </c>
      <c r="L15" s="20">
        <v>1497</v>
      </c>
      <c r="M15" s="21">
        <v>70000</v>
      </c>
      <c r="N15" s="21"/>
      <c r="O15" s="21"/>
      <c r="P15" s="21"/>
      <c r="Q15" s="21"/>
      <c r="R15" s="21"/>
      <c r="S15" s="21"/>
      <c r="T15" s="21"/>
    </row>
    <row r="16" spans="1:28" x14ac:dyDescent="0.25">
      <c r="A16" s="14" t="s">
        <v>41</v>
      </c>
      <c r="B16" s="6" t="s">
        <v>43</v>
      </c>
      <c r="C16" s="7" t="s">
        <v>44</v>
      </c>
      <c r="D16" s="21">
        <v>6402.9</v>
      </c>
      <c r="E16" s="21">
        <v>4500</v>
      </c>
      <c r="F16" s="21"/>
      <c r="G16" s="20">
        <v>2364</v>
      </c>
      <c r="H16" s="21"/>
      <c r="I16" s="21">
        <v>4044</v>
      </c>
      <c r="J16" s="21"/>
      <c r="K16" s="21"/>
      <c r="L16" s="21">
        <v>38916.9</v>
      </c>
      <c r="M16" s="21"/>
      <c r="N16" s="21"/>
      <c r="O16" s="21"/>
      <c r="P16" s="21"/>
      <c r="Q16" s="21"/>
      <c r="R16" s="21"/>
      <c r="S16" s="21"/>
      <c r="T16" s="21"/>
    </row>
    <row r="17" spans="1:20" x14ac:dyDescent="0.25">
      <c r="A17" s="14" t="s">
        <v>45</v>
      </c>
      <c r="B17" s="4" t="s">
        <v>46</v>
      </c>
      <c r="C17" s="5" t="s">
        <v>47</v>
      </c>
      <c r="D17" s="21">
        <v>12804</v>
      </c>
      <c r="E17" s="21">
        <v>9450</v>
      </c>
      <c r="F17" s="21"/>
      <c r="G17" s="21">
        <v>9117</v>
      </c>
      <c r="H17" s="21">
        <v>9060</v>
      </c>
      <c r="I17" s="21">
        <v>9447</v>
      </c>
      <c r="J17" s="21">
        <v>16080</v>
      </c>
      <c r="K17" s="21">
        <v>9450</v>
      </c>
      <c r="L17" s="20">
        <v>10716</v>
      </c>
      <c r="M17" s="21">
        <v>13500</v>
      </c>
      <c r="N17" s="21"/>
      <c r="O17" s="21"/>
      <c r="P17" s="21"/>
      <c r="Q17" s="21"/>
      <c r="R17" s="21"/>
      <c r="S17" s="21"/>
      <c r="T17" s="21"/>
    </row>
    <row r="18" spans="1:20" x14ac:dyDescent="0.25">
      <c r="A18" s="14" t="s">
        <v>48</v>
      </c>
      <c r="B18" s="6" t="s">
        <v>12</v>
      </c>
      <c r="C18" s="7" t="s">
        <v>50</v>
      </c>
      <c r="D18" s="21"/>
      <c r="E18" s="21"/>
      <c r="F18" s="20">
        <v>24246.74</v>
      </c>
      <c r="G18" s="21">
        <v>24980</v>
      </c>
      <c r="H18" s="21"/>
      <c r="I18" s="21">
        <v>33380</v>
      </c>
      <c r="J18" s="21"/>
      <c r="K18" s="21">
        <v>33498</v>
      </c>
      <c r="L18" s="21"/>
      <c r="M18" s="21"/>
      <c r="N18" s="21"/>
      <c r="O18" s="21"/>
      <c r="P18" s="21"/>
      <c r="Q18" s="21"/>
      <c r="R18" s="21"/>
      <c r="S18" s="21"/>
      <c r="T18" s="21"/>
    </row>
    <row r="19" spans="1:20" x14ac:dyDescent="0.25">
      <c r="A19" s="14" t="s">
        <v>51</v>
      </c>
      <c r="B19" s="4" t="s">
        <v>15</v>
      </c>
      <c r="C19" s="7" t="s">
        <v>53</v>
      </c>
      <c r="D19" s="21"/>
      <c r="E19" s="21">
        <v>1840</v>
      </c>
      <c r="F19" s="21"/>
      <c r="G19" s="21"/>
      <c r="H19" s="21"/>
      <c r="I19" s="21">
        <v>1780</v>
      </c>
      <c r="J19" s="21"/>
      <c r="K19" s="20">
        <v>1546</v>
      </c>
      <c r="L19" s="21">
        <v>3187.23</v>
      </c>
      <c r="M19" s="21"/>
      <c r="N19" s="21"/>
      <c r="O19" s="21"/>
      <c r="P19" s="21"/>
      <c r="Q19" s="21"/>
      <c r="R19" s="21"/>
      <c r="S19" s="21"/>
      <c r="T19" s="21"/>
    </row>
    <row r="20" spans="1:20" x14ac:dyDescent="0.25">
      <c r="A20" s="14" t="s">
        <v>54</v>
      </c>
      <c r="B20" s="4" t="s">
        <v>12</v>
      </c>
      <c r="C20" s="5" t="s">
        <v>56</v>
      </c>
      <c r="D20" s="21"/>
      <c r="E20" s="20">
        <v>1380</v>
      </c>
      <c r="F20" s="21"/>
      <c r="G20" s="21"/>
      <c r="H20" s="21"/>
      <c r="I20" s="21">
        <v>3980</v>
      </c>
      <c r="J20" s="21"/>
      <c r="K20" s="21">
        <v>1546</v>
      </c>
      <c r="L20" s="21">
        <v>3187.23</v>
      </c>
      <c r="M20" s="21"/>
      <c r="N20" s="21"/>
      <c r="O20" s="21"/>
      <c r="P20" s="21"/>
      <c r="Q20" s="21"/>
      <c r="R20" s="21"/>
      <c r="S20" s="21"/>
      <c r="T20" s="21"/>
    </row>
    <row r="21" spans="1:20" x14ac:dyDescent="0.25">
      <c r="A21" s="14" t="s">
        <v>57</v>
      </c>
      <c r="B21" s="4" t="s">
        <v>59</v>
      </c>
      <c r="C21" s="5" t="s">
        <v>31</v>
      </c>
      <c r="D21" s="21"/>
      <c r="E21" s="21">
        <v>750</v>
      </c>
      <c r="F21" s="21"/>
      <c r="G21" s="21"/>
      <c r="H21" s="21"/>
      <c r="I21" s="21">
        <v>179.7</v>
      </c>
      <c r="J21" s="21"/>
      <c r="K21" s="21">
        <v>168.66</v>
      </c>
      <c r="L21" s="20">
        <v>75.13</v>
      </c>
      <c r="M21" s="21"/>
      <c r="N21" s="21"/>
      <c r="O21" s="21"/>
      <c r="P21" s="21"/>
      <c r="Q21" s="21"/>
      <c r="R21" s="21"/>
      <c r="S21" s="21"/>
      <c r="T21" s="21"/>
    </row>
    <row r="22" spans="1:20" x14ac:dyDescent="0.25">
      <c r="A22" s="14" t="s">
        <v>60</v>
      </c>
      <c r="B22" s="4" t="s">
        <v>59</v>
      </c>
      <c r="C22" s="5" t="s">
        <v>19</v>
      </c>
      <c r="D22" s="21"/>
      <c r="E22" s="21">
        <v>336.6</v>
      </c>
      <c r="F22" s="21"/>
      <c r="G22" s="21"/>
      <c r="H22" s="21"/>
      <c r="I22" s="20">
        <v>179.7</v>
      </c>
      <c r="J22" s="21"/>
      <c r="K22" s="21">
        <v>307.8</v>
      </c>
      <c r="L22" s="21">
        <v>271.06</v>
      </c>
      <c r="M22" s="21"/>
      <c r="N22" s="21"/>
      <c r="O22" s="21"/>
      <c r="P22" s="21"/>
      <c r="Q22" s="21"/>
      <c r="R22" s="21"/>
      <c r="S22" s="21"/>
      <c r="T22" s="21"/>
    </row>
    <row r="23" spans="1:20" x14ac:dyDescent="0.25">
      <c r="A23" s="14" t="s">
        <v>62</v>
      </c>
      <c r="B23" s="4" t="s">
        <v>40</v>
      </c>
      <c r="C23" s="7" t="s">
        <v>64</v>
      </c>
      <c r="D23" s="21"/>
      <c r="E23" s="21">
        <v>1592</v>
      </c>
      <c r="F23" s="21"/>
      <c r="G23" s="21"/>
      <c r="H23" s="21"/>
      <c r="I23" s="21">
        <v>898</v>
      </c>
      <c r="J23" s="21"/>
      <c r="K23" s="20">
        <v>491.8</v>
      </c>
      <c r="L23" s="21"/>
      <c r="M23" s="21"/>
      <c r="N23" s="21"/>
      <c r="O23" s="21"/>
      <c r="P23" s="21"/>
      <c r="Q23" s="21"/>
      <c r="R23" s="21"/>
      <c r="S23" s="21"/>
      <c r="T23" s="21"/>
    </row>
    <row r="24" spans="1:20" x14ac:dyDescent="0.25">
      <c r="A24" s="14" t="s">
        <v>65</v>
      </c>
      <c r="B24" s="4" t="s">
        <v>67</v>
      </c>
      <c r="C24" s="5" t="s">
        <v>68</v>
      </c>
      <c r="D24" s="21"/>
      <c r="E24" s="21">
        <v>2900</v>
      </c>
      <c r="F24" s="21"/>
      <c r="G24" s="21"/>
      <c r="H24" s="21"/>
      <c r="I24" s="20">
        <v>249</v>
      </c>
      <c r="J24" s="21"/>
      <c r="K24" s="21">
        <v>316.2</v>
      </c>
      <c r="L24" s="21"/>
      <c r="M24" s="21"/>
      <c r="N24" s="21"/>
      <c r="O24" s="21"/>
      <c r="P24" s="21"/>
      <c r="Q24" s="21"/>
      <c r="R24" s="21"/>
      <c r="S24" s="21"/>
      <c r="T24" s="21"/>
    </row>
    <row r="25" spans="1:20" x14ac:dyDescent="0.25">
      <c r="A25" s="14" t="s">
        <v>69</v>
      </c>
      <c r="B25" s="4" t="s">
        <v>71</v>
      </c>
      <c r="C25" s="5" t="s">
        <v>16</v>
      </c>
      <c r="D25" s="21"/>
      <c r="E25" s="20">
        <v>2220</v>
      </c>
      <c r="F25" s="21"/>
      <c r="G25" s="21"/>
      <c r="H25" s="21"/>
      <c r="I25" s="21">
        <v>2820</v>
      </c>
      <c r="J25" s="21"/>
      <c r="K25" s="21">
        <v>2950.5</v>
      </c>
      <c r="L25" s="21"/>
      <c r="M25" s="21"/>
      <c r="N25" s="21"/>
      <c r="O25" s="21"/>
      <c r="P25" s="21"/>
      <c r="Q25" s="21"/>
      <c r="R25" s="21"/>
      <c r="S25" s="21"/>
      <c r="T25" s="21"/>
    </row>
    <row r="26" spans="1:20" x14ac:dyDescent="0.25">
      <c r="A26" s="14" t="s">
        <v>72</v>
      </c>
      <c r="B26" s="4" t="s">
        <v>74</v>
      </c>
      <c r="C26" s="5" t="s">
        <v>16</v>
      </c>
      <c r="D26" s="21"/>
      <c r="E26" s="20">
        <v>3700</v>
      </c>
      <c r="F26" s="21"/>
      <c r="G26" s="21"/>
      <c r="H26" s="21"/>
      <c r="I26" s="21">
        <v>4700</v>
      </c>
      <c r="J26" s="21"/>
      <c r="K26" s="21">
        <v>4917.5</v>
      </c>
      <c r="L26" s="21"/>
      <c r="M26" s="21"/>
      <c r="N26" s="21"/>
      <c r="O26" s="21"/>
      <c r="P26" s="21"/>
      <c r="Q26" s="21"/>
      <c r="R26" s="21"/>
      <c r="S26" s="21"/>
      <c r="T26" s="21"/>
    </row>
    <row r="27" spans="1:20" x14ac:dyDescent="0.25">
      <c r="A27" s="14" t="s">
        <v>75</v>
      </c>
      <c r="B27" s="4" t="s">
        <v>77</v>
      </c>
      <c r="C27" s="8"/>
      <c r="D27" s="21"/>
      <c r="E27" s="21">
        <v>60900</v>
      </c>
      <c r="F27" s="21"/>
      <c r="G27" s="21">
        <v>34650</v>
      </c>
      <c r="H27" s="21"/>
      <c r="I27" s="20">
        <v>43785</v>
      </c>
      <c r="J27" s="21"/>
      <c r="K27" s="21"/>
      <c r="L27" s="21"/>
      <c r="M27" s="21"/>
      <c r="N27" s="21">
        <v>75180</v>
      </c>
      <c r="O27" s="21">
        <v>59220</v>
      </c>
      <c r="P27" s="21"/>
      <c r="Q27" s="21"/>
      <c r="R27" s="21"/>
      <c r="S27" s="21"/>
      <c r="T27" s="21"/>
    </row>
    <row r="28" spans="1:20" x14ac:dyDescent="0.25">
      <c r="A28" s="14" t="s">
        <v>78</v>
      </c>
      <c r="B28" s="4" t="s">
        <v>46</v>
      </c>
      <c r="C28" s="8" t="s">
        <v>56</v>
      </c>
      <c r="D28" s="21"/>
      <c r="E28" s="20">
        <v>2250</v>
      </c>
      <c r="F28" s="21"/>
      <c r="G28" s="21">
        <v>2670</v>
      </c>
      <c r="H28" s="21"/>
      <c r="I28" s="21">
        <v>5925</v>
      </c>
      <c r="J28" s="21"/>
      <c r="K28" s="21"/>
      <c r="L28" s="21"/>
      <c r="M28" s="21"/>
      <c r="N28" s="21">
        <v>77830</v>
      </c>
      <c r="O28" s="21"/>
      <c r="P28" s="21"/>
      <c r="Q28" s="21"/>
      <c r="R28" s="21"/>
      <c r="S28" s="21"/>
      <c r="T28" s="21"/>
    </row>
    <row r="29" spans="1:20" x14ac:dyDescent="0.25">
      <c r="A29" s="14" t="s">
        <v>80</v>
      </c>
      <c r="B29" s="4" t="s">
        <v>81</v>
      </c>
      <c r="C29" s="5" t="s">
        <v>53</v>
      </c>
      <c r="D29" s="21"/>
      <c r="E29" s="21">
        <v>380</v>
      </c>
      <c r="F29" s="21"/>
      <c r="G29" s="21">
        <v>740</v>
      </c>
      <c r="H29" s="21"/>
      <c r="I29" s="21">
        <v>780</v>
      </c>
      <c r="J29" s="21"/>
      <c r="K29" s="20">
        <v>323.27999999999997</v>
      </c>
      <c r="L29" s="21"/>
      <c r="M29" s="21">
        <v>1700</v>
      </c>
      <c r="N29" s="21"/>
      <c r="O29" s="21"/>
      <c r="P29" s="21"/>
      <c r="Q29" s="21"/>
      <c r="R29" s="21"/>
      <c r="S29" s="21"/>
      <c r="T29" s="21"/>
    </row>
    <row r="30" spans="1:20" x14ac:dyDescent="0.25">
      <c r="A30" s="14" t="s">
        <v>82</v>
      </c>
      <c r="B30" s="4" t="s">
        <v>83</v>
      </c>
      <c r="C30" s="9" t="s">
        <v>64</v>
      </c>
      <c r="D30" s="21"/>
      <c r="E30" s="21">
        <v>220</v>
      </c>
      <c r="F30" s="21"/>
      <c r="G30" s="21">
        <v>410</v>
      </c>
      <c r="H30" s="21"/>
      <c r="I30" s="21">
        <v>475</v>
      </c>
      <c r="J30" s="21"/>
      <c r="K30" s="20">
        <v>161.63999999999999</v>
      </c>
      <c r="L30" s="21">
        <v>455.32</v>
      </c>
      <c r="M30" s="21"/>
      <c r="N30" s="21"/>
      <c r="O30" s="21"/>
      <c r="P30" s="21"/>
      <c r="Q30" s="21"/>
      <c r="R30" s="21"/>
      <c r="S30" s="21"/>
      <c r="T30" s="21"/>
    </row>
    <row r="31" spans="1:20" x14ac:dyDescent="0.25">
      <c r="A31" s="14" t="s">
        <v>84</v>
      </c>
      <c r="B31" s="4" t="s">
        <v>67</v>
      </c>
      <c r="C31" s="5" t="s">
        <v>64</v>
      </c>
      <c r="D31" s="21"/>
      <c r="E31" s="21">
        <v>1900</v>
      </c>
      <c r="F31" s="21"/>
      <c r="G31" s="21">
        <v>3900</v>
      </c>
      <c r="H31" s="21"/>
      <c r="I31" s="21">
        <v>4455</v>
      </c>
      <c r="J31" s="21"/>
      <c r="K31" s="20">
        <v>1616.4</v>
      </c>
      <c r="L31" s="21"/>
      <c r="M31" s="21">
        <v>8500</v>
      </c>
      <c r="N31" s="21"/>
      <c r="O31" s="21"/>
      <c r="P31" s="21"/>
      <c r="Q31" s="21"/>
      <c r="R31" s="21"/>
      <c r="S31" s="21"/>
      <c r="T31" s="21"/>
    </row>
    <row r="32" spans="1:20" x14ac:dyDescent="0.25">
      <c r="A32" s="14" t="s">
        <v>85</v>
      </c>
      <c r="B32" s="4" t="s">
        <v>86</v>
      </c>
      <c r="C32" s="5" t="s">
        <v>87</v>
      </c>
      <c r="D32" s="21"/>
      <c r="E32" s="20">
        <v>6600</v>
      </c>
      <c r="F32" s="21"/>
      <c r="G32" s="21">
        <v>11997</v>
      </c>
      <c r="H32" s="21">
        <v>18660</v>
      </c>
      <c r="I32" s="21">
        <v>14997</v>
      </c>
      <c r="J32" s="21"/>
      <c r="K32" s="21"/>
      <c r="L32" s="21"/>
      <c r="M32" s="21"/>
      <c r="N32" s="21"/>
      <c r="O32" s="21"/>
      <c r="P32" s="21"/>
      <c r="Q32" s="21"/>
      <c r="R32" s="21"/>
      <c r="S32" s="21"/>
      <c r="T32" s="21"/>
    </row>
    <row r="33" spans="1:20" x14ac:dyDescent="0.25">
      <c r="A33" s="14" t="s">
        <v>88</v>
      </c>
      <c r="B33" s="4" t="s">
        <v>59</v>
      </c>
      <c r="C33" s="5" t="s">
        <v>68</v>
      </c>
      <c r="D33" s="21"/>
      <c r="E33" s="21"/>
      <c r="F33" s="21"/>
      <c r="G33" s="19">
        <v>1170</v>
      </c>
      <c r="H33" s="21">
        <v>2490.6</v>
      </c>
      <c r="I33" s="20">
        <v>1656</v>
      </c>
      <c r="J33" s="21"/>
      <c r="K33" s="21"/>
      <c r="L33" s="21"/>
      <c r="M33" s="21"/>
      <c r="N33" s="21"/>
      <c r="O33" s="21"/>
      <c r="P33" s="21"/>
      <c r="Q33" s="21"/>
      <c r="R33" s="21"/>
      <c r="S33" s="21"/>
      <c r="T33" s="21"/>
    </row>
    <row r="34" spans="1:20" x14ac:dyDescent="0.25">
      <c r="A34" s="14" t="s">
        <v>90</v>
      </c>
      <c r="B34" s="4" t="s">
        <v>92</v>
      </c>
      <c r="C34" s="9" t="s">
        <v>56</v>
      </c>
      <c r="D34" s="21"/>
      <c r="E34" s="20">
        <v>850</v>
      </c>
      <c r="F34" s="21"/>
      <c r="G34" s="21">
        <v>1900</v>
      </c>
      <c r="H34" s="21"/>
      <c r="I34" s="21">
        <v>2010</v>
      </c>
      <c r="J34" s="21"/>
      <c r="K34" s="21">
        <v>1335.3</v>
      </c>
      <c r="L34" s="21">
        <v>1957.16</v>
      </c>
      <c r="M34" s="21">
        <v>2250</v>
      </c>
      <c r="N34" s="21"/>
      <c r="O34" s="21"/>
      <c r="P34" s="21"/>
      <c r="Q34" s="21"/>
      <c r="R34" s="21"/>
      <c r="S34" s="21"/>
      <c r="T34" s="21"/>
    </row>
    <row r="35" spans="1:20" x14ac:dyDescent="0.25">
      <c r="A35" s="14" t="s">
        <v>93</v>
      </c>
      <c r="B35" s="4" t="s">
        <v>92</v>
      </c>
      <c r="C35" s="5" t="s">
        <v>95</v>
      </c>
      <c r="D35" s="21"/>
      <c r="E35" s="21">
        <v>3600</v>
      </c>
      <c r="F35" s="21"/>
      <c r="G35" s="21">
        <v>1900</v>
      </c>
      <c r="H35" s="21">
        <v>2580.5</v>
      </c>
      <c r="I35" s="21">
        <v>2260</v>
      </c>
      <c r="J35" s="21"/>
      <c r="K35" s="21">
        <v>1475.85</v>
      </c>
      <c r="L35" s="20">
        <v>1957.16</v>
      </c>
      <c r="M35" s="21"/>
      <c r="N35" s="21"/>
      <c r="O35" s="21"/>
      <c r="P35" s="21"/>
      <c r="Q35" s="21"/>
      <c r="R35" s="21"/>
      <c r="S35" s="21"/>
      <c r="T35" s="21"/>
    </row>
    <row r="36" spans="1:20" x14ac:dyDescent="0.25">
      <c r="A36" s="14" t="s">
        <v>96</v>
      </c>
      <c r="B36" s="4" t="s">
        <v>7</v>
      </c>
      <c r="C36" s="9" t="s">
        <v>64</v>
      </c>
      <c r="D36" s="21"/>
      <c r="E36" s="21">
        <v>38500</v>
      </c>
      <c r="F36" s="21"/>
      <c r="G36" s="21">
        <v>18750</v>
      </c>
      <c r="H36" s="21">
        <v>28395</v>
      </c>
      <c r="I36" s="21">
        <v>21995</v>
      </c>
      <c r="J36" s="21"/>
      <c r="K36" s="20">
        <v>14407</v>
      </c>
      <c r="L36" s="21">
        <v>21022.93</v>
      </c>
      <c r="M36" s="21"/>
      <c r="N36" s="21"/>
      <c r="O36" s="21"/>
      <c r="P36" s="21"/>
      <c r="Q36" s="21"/>
      <c r="R36" s="21"/>
      <c r="S36" s="21"/>
      <c r="T36" s="21"/>
    </row>
    <row r="37" spans="1:20" x14ac:dyDescent="0.25">
      <c r="A37" s="14" t="s">
        <v>97</v>
      </c>
      <c r="B37" s="4" t="s">
        <v>92</v>
      </c>
      <c r="C37" s="5" t="s">
        <v>31</v>
      </c>
      <c r="D37" s="21"/>
      <c r="E37" s="21"/>
      <c r="F37" s="21">
        <v>3397</v>
      </c>
      <c r="G37" s="21">
        <v>1900</v>
      </c>
      <c r="H37" s="21"/>
      <c r="I37" s="21">
        <v>2250</v>
      </c>
      <c r="J37" s="21"/>
      <c r="K37" s="21">
        <v>1511</v>
      </c>
      <c r="L37" s="20">
        <v>1957.16</v>
      </c>
      <c r="M37" s="21">
        <v>3250</v>
      </c>
      <c r="N37" s="21"/>
      <c r="O37" s="21"/>
      <c r="P37" s="21"/>
      <c r="Q37" s="21"/>
      <c r="R37" s="21"/>
      <c r="S37" s="21"/>
      <c r="T37" s="21"/>
    </row>
    <row r="38" spans="1:20" x14ac:dyDescent="0.25">
      <c r="A38" s="14" t="s">
        <v>98</v>
      </c>
      <c r="B38" s="4" t="s">
        <v>92</v>
      </c>
      <c r="C38" s="5" t="s">
        <v>95</v>
      </c>
      <c r="D38" s="21"/>
      <c r="E38" s="21">
        <v>3600</v>
      </c>
      <c r="F38" s="21"/>
      <c r="G38" s="21">
        <v>1900</v>
      </c>
      <c r="H38" s="21">
        <v>2580.5</v>
      </c>
      <c r="I38" s="21">
        <v>2250</v>
      </c>
      <c r="J38" s="21"/>
      <c r="K38" s="21">
        <v>1598.85</v>
      </c>
      <c r="L38" s="20">
        <v>1957.16</v>
      </c>
      <c r="M38" s="21"/>
      <c r="N38" s="21"/>
      <c r="O38" s="21"/>
      <c r="P38" s="21"/>
      <c r="Q38" s="21"/>
      <c r="R38" s="21"/>
      <c r="S38" s="21"/>
      <c r="T38" s="21"/>
    </row>
    <row r="39" spans="1:20" x14ac:dyDescent="0.25">
      <c r="A39" s="14" t="s">
        <v>99</v>
      </c>
      <c r="B39" s="4" t="s">
        <v>92</v>
      </c>
      <c r="C39" s="5" t="s">
        <v>31</v>
      </c>
      <c r="D39" s="21"/>
      <c r="E39" s="21"/>
      <c r="F39" s="21"/>
      <c r="G39" s="21">
        <v>1900</v>
      </c>
      <c r="H39" s="21"/>
      <c r="I39" s="21">
        <v>2360</v>
      </c>
      <c r="J39" s="21"/>
      <c r="K39" s="21">
        <v>1598.85</v>
      </c>
      <c r="L39" s="20">
        <v>2102.29</v>
      </c>
      <c r="M39" s="21"/>
      <c r="N39" s="21"/>
      <c r="O39" s="21"/>
      <c r="P39" s="21"/>
      <c r="Q39" s="21"/>
      <c r="R39" s="21"/>
      <c r="S39" s="21"/>
      <c r="T39" s="21"/>
    </row>
    <row r="40" spans="1:20" x14ac:dyDescent="0.25">
      <c r="A40" s="14" t="s">
        <v>100</v>
      </c>
      <c r="B40" s="4" t="s">
        <v>92</v>
      </c>
      <c r="C40" s="5" t="s">
        <v>31</v>
      </c>
      <c r="D40" s="21"/>
      <c r="E40" s="21">
        <v>3850</v>
      </c>
      <c r="F40" s="21"/>
      <c r="G40" s="21">
        <v>1950</v>
      </c>
      <c r="H40" s="21"/>
      <c r="I40" s="21">
        <v>2375</v>
      </c>
      <c r="J40" s="21"/>
      <c r="K40" s="21">
        <v>1686.7</v>
      </c>
      <c r="L40" s="20">
        <v>2102.29</v>
      </c>
      <c r="M40" s="21"/>
      <c r="N40" s="21"/>
      <c r="O40" s="21"/>
      <c r="P40" s="21"/>
      <c r="Q40" s="21"/>
      <c r="R40" s="21"/>
      <c r="S40" s="21"/>
      <c r="T40" s="21"/>
    </row>
    <row r="41" spans="1:20" x14ac:dyDescent="0.25">
      <c r="A41" s="14" t="s">
        <v>101</v>
      </c>
      <c r="B41" s="4" t="s">
        <v>92</v>
      </c>
      <c r="C41" s="5" t="s">
        <v>56</v>
      </c>
      <c r="D41" s="21"/>
      <c r="E41" s="20">
        <v>950</v>
      </c>
      <c r="F41" s="21">
        <v>3397</v>
      </c>
      <c r="G41" s="21">
        <v>2150</v>
      </c>
      <c r="H41" s="21"/>
      <c r="I41" s="21">
        <v>2725</v>
      </c>
      <c r="J41" s="21"/>
      <c r="K41" s="21"/>
      <c r="L41" s="21">
        <v>1957.16</v>
      </c>
      <c r="M41" s="21"/>
      <c r="N41" s="21"/>
      <c r="O41" s="21"/>
      <c r="P41" s="21"/>
      <c r="Q41" s="21"/>
      <c r="R41" s="21"/>
      <c r="S41" s="21"/>
      <c r="T41" s="21"/>
    </row>
    <row r="42" spans="1:20" x14ac:dyDescent="0.25">
      <c r="A42" s="14" t="s">
        <v>103</v>
      </c>
      <c r="B42" s="4" t="s">
        <v>92</v>
      </c>
      <c r="C42" s="5" t="s">
        <v>105</v>
      </c>
      <c r="D42" s="21"/>
      <c r="E42" s="21"/>
      <c r="F42" s="21"/>
      <c r="G42" s="19">
        <v>2160</v>
      </c>
      <c r="H42" s="21"/>
      <c r="I42" s="20">
        <v>2870</v>
      </c>
      <c r="J42" s="21"/>
      <c r="K42" s="21"/>
      <c r="L42" s="21"/>
      <c r="M42" s="21"/>
      <c r="N42" s="21"/>
      <c r="O42" s="21"/>
      <c r="P42" s="21"/>
      <c r="Q42" s="21"/>
      <c r="R42" s="21"/>
      <c r="S42" s="21"/>
      <c r="T42" s="21"/>
    </row>
    <row r="43" spans="1:20" x14ac:dyDescent="0.25">
      <c r="A43" s="14" t="s">
        <v>106</v>
      </c>
      <c r="B43" s="4" t="s">
        <v>108</v>
      </c>
      <c r="C43" s="5" t="s">
        <v>109</v>
      </c>
      <c r="D43" s="21"/>
      <c r="E43" s="20">
        <v>3800</v>
      </c>
      <c r="F43" s="21"/>
      <c r="G43" s="21">
        <v>7998</v>
      </c>
      <c r="H43" s="21"/>
      <c r="I43" s="21">
        <v>8580</v>
      </c>
      <c r="J43" s="21"/>
      <c r="K43" s="21">
        <v>4076.2</v>
      </c>
      <c r="L43" s="21">
        <v>7541.2</v>
      </c>
      <c r="M43" s="21"/>
      <c r="N43" s="21"/>
      <c r="O43" s="21"/>
      <c r="P43" s="21"/>
      <c r="Q43" s="21"/>
      <c r="R43" s="21"/>
      <c r="S43" s="21"/>
      <c r="T43" s="21"/>
    </row>
    <row r="44" spans="1:20" x14ac:dyDescent="0.25">
      <c r="A44" s="14" t="s">
        <v>110</v>
      </c>
      <c r="B44" s="4" t="s">
        <v>112</v>
      </c>
      <c r="C44" s="5" t="s">
        <v>113</v>
      </c>
      <c r="D44" s="21"/>
      <c r="E44" s="21"/>
      <c r="F44" s="20">
        <v>92000</v>
      </c>
      <c r="G44" s="21"/>
      <c r="H44" s="21"/>
      <c r="I44" s="21"/>
      <c r="J44" s="21"/>
      <c r="K44" s="21"/>
      <c r="L44" s="21"/>
      <c r="M44" s="21"/>
      <c r="N44" s="21"/>
      <c r="O44" s="21"/>
      <c r="P44" s="21"/>
      <c r="Q44" s="21"/>
      <c r="R44" s="21"/>
      <c r="S44" s="21"/>
      <c r="T44" s="21"/>
    </row>
    <row r="45" spans="1:20" x14ac:dyDescent="0.25">
      <c r="A45" s="14" t="s">
        <v>114</v>
      </c>
      <c r="B45" s="4" t="s">
        <v>7</v>
      </c>
      <c r="C45" s="5" t="s">
        <v>116</v>
      </c>
      <c r="D45" s="21"/>
      <c r="E45" s="21"/>
      <c r="F45" s="20">
        <v>9200</v>
      </c>
      <c r="G45" s="21"/>
      <c r="H45" s="21"/>
      <c r="I45" s="21"/>
      <c r="J45" s="21"/>
      <c r="K45" s="21"/>
      <c r="L45" s="21"/>
      <c r="M45" s="21"/>
      <c r="N45" s="21"/>
      <c r="O45" s="21"/>
      <c r="P45" s="21"/>
      <c r="Q45" s="21"/>
      <c r="R45" s="21"/>
      <c r="S45" s="21"/>
      <c r="T45" s="21"/>
    </row>
    <row r="46" spans="1:20" x14ac:dyDescent="0.25">
      <c r="A46" s="14" t="s">
        <v>117</v>
      </c>
      <c r="B46" s="4" t="s">
        <v>7</v>
      </c>
      <c r="C46" s="5" t="s">
        <v>113</v>
      </c>
      <c r="D46" s="21"/>
      <c r="E46" s="21"/>
      <c r="F46" s="20">
        <v>92000</v>
      </c>
      <c r="G46" s="21"/>
      <c r="H46" s="21"/>
      <c r="I46" s="21"/>
      <c r="J46" s="21"/>
      <c r="K46" s="21"/>
      <c r="L46" s="21"/>
      <c r="M46" s="21"/>
      <c r="N46" s="21"/>
      <c r="O46" s="21"/>
      <c r="P46" s="21"/>
      <c r="Q46" s="21"/>
      <c r="R46" s="21"/>
      <c r="S46" s="21"/>
      <c r="T46" s="21"/>
    </row>
    <row r="47" spans="1:20" x14ac:dyDescent="0.25">
      <c r="A47" s="14" t="s">
        <v>119</v>
      </c>
      <c r="B47" s="4" t="s">
        <v>67</v>
      </c>
      <c r="C47" s="5" t="s">
        <v>113</v>
      </c>
      <c r="D47" s="21"/>
      <c r="E47" s="21"/>
      <c r="F47" s="20">
        <v>2596</v>
      </c>
      <c r="G47" s="21"/>
      <c r="H47" s="21"/>
      <c r="I47" s="21"/>
      <c r="J47" s="21"/>
      <c r="K47" s="21"/>
      <c r="L47" s="21"/>
      <c r="M47" s="21"/>
      <c r="N47" s="21"/>
      <c r="O47" s="21"/>
      <c r="P47" s="21"/>
      <c r="Q47" s="21"/>
      <c r="R47" s="21"/>
      <c r="S47" s="21"/>
      <c r="T47" s="21"/>
    </row>
    <row r="48" spans="1:20" x14ac:dyDescent="0.25">
      <c r="A48" s="14" t="s">
        <v>121</v>
      </c>
      <c r="B48" s="4" t="s">
        <v>67</v>
      </c>
      <c r="C48" s="5" t="s">
        <v>113</v>
      </c>
      <c r="D48" s="21"/>
      <c r="E48" s="21"/>
      <c r="F48" s="20">
        <v>2596</v>
      </c>
      <c r="G48" s="21"/>
      <c r="H48" s="21"/>
      <c r="I48" s="21"/>
      <c r="J48" s="21"/>
      <c r="K48" s="21"/>
      <c r="L48" s="21"/>
      <c r="M48" s="21"/>
      <c r="N48" s="21"/>
      <c r="O48" s="21"/>
      <c r="P48" s="21"/>
      <c r="Q48" s="21"/>
      <c r="R48" s="21"/>
      <c r="S48" s="21"/>
      <c r="T48" s="21"/>
    </row>
    <row r="49" spans="1:20" x14ac:dyDescent="0.25">
      <c r="A49" s="14" t="s">
        <v>123</v>
      </c>
      <c r="B49" s="4" t="s">
        <v>125</v>
      </c>
      <c r="C49" s="5" t="s">
        <v>113</v>
      </c>
      <c r="D49" s="21"/>
      <c r="E49" s="21"/>
      <c r="F49" s="20">
        <v>2596</v>
      </c>
      <c r="G49" s="21"/>
      <c r="H49" s="21"/>
      <c r="I49" s="21"/>
      <c r="J49" s="21"/>
      <c r="K49" s="21"/>
      <c r="L49" s="21"/>
      <c r="M49" s="21"/>
      <c r="N49" s="21"/>
      <c r="O49" s="21"/>
      <c r="P49" s="21"/>
      <c r="Q49" s="21"/>
      <c r="R49" s="21"/>
      <c r="S49" s="21"/>
      <c r="T49" s="21"/>
    </row>
    <row r="50" spans="1:20" x14ac:dyDescent="0.25">
      <c r="A50" s="14" t="s">
        <v>126</v>
      </c>
      <c r="B50" s="4" t="s">
        <v>67</v>
      </c>
      <c r="C50" s="5" t="s">
        <v>116</v>
      </c>
      <c r="D50" s="21"/>
      <c r="E50" s="21"/>
      <c r="F50" s="20">
        <v>2756</v>
      </c>
      <c r="G50" s="21"/>
      <c r="H50" s="21"/>
      <c r="I50" s="21"/>
      <c r="J50" s="21"/>
      <c r="K50" s="21"/>
      <c r="L50" s="21"/>
      <c r="M50" s="21"/>
      <c r="N50" s="21"/>
      <c r="O50" s="21"/>
      <c r="P50" s="21"/>
      <c r="Q50" s="21"/>
      <c r="R50" s="21"/>
      <c r="S50" s="21"/>
      <c r="T50" s="21"/>
    </row>
    <row r="51" spans="1:20" x14ac:dyDescent="0.25">
      <c r="A51" s="14" t="s">
        <v>128</v>
      </c>
      <c r="B51" s="4" t="s">
        <v>40</v>
      </c>
      <c r="C51" s="5" t="s">
        <v>5</v>
      </c>
      <c r="D51" s="21"/>
      <c r="E51" s="21"/>
      <c r="F51" s="20">
        <v>6348</v>
      </c>
      <c r="G51" s="21"/>
      <c r="H51" s="21"/>
      <c r="I51" s="21"/>
      <c r="J51" s="21"/>
      <c r="K51" s="21"/>
      <c r="L51" s="21"/>
      <c r="M51" s="21"/>
      <c r="N51" s="21"/>
      <c r="O51" s="21"/>
      <c r="P51" s="21"/>
      <c r="Q51" s="21"/>
      <c r="R51" s="21"/>
      <c r="S51" s="21"/>
      <c r="T51" s="21"/>
    </row>
    <row r="52" spans="1:20" x14ac:dyDescent="0.25">
      <c r="A52" s="14" t="s">
        <v>130</v>
      </c>
      <c r="B52" s="4" t="s">
        <v>132</v>
      </c>
      <c r="C52" s="5" t="s">
        <v>113</v>
      </c>
      <c r="D52" s="21"/>
      <c r="E52" s="21"/>
      <c r="F52" s="20">
        <v>31740</v>
      </c>
      <c r="G52" s="21"/>
      <c r="H52" s="21"/>
      <c r="I52" s="21"/>
      <c r="J52" s="21"/>
      <c r="K52" s="21"/>
      <c r="L52" s="21"/>
      <c r="M52" s="21"/>
      <c r="N52" s="21"/>
      <c r="O52" s="21"/>
      <c r="P52" s="21"/>
      <c r="Q52" s="21"/>
      <c r="R52" s="21"/>
      <c r="S52" s="21"/>
      <c r="T52" s="21"/>
    </row>
    <row r="53" spans="1:20" x14ac:dyDescent="0.25">
      <c r="A53" s="14" t="s">
        <v>133</v>
      </c>
      <c r="B53" s="4" t="s">
        <v>135</v>
      </c>
      <c r="C53" s="5" t="s">
        <v>116</v>
      </c>
      <c r="D53" s="21"/>
      <c r="E53" s="21"/>
      <c r="F53" s="20">
        <v>10389</v>
      </c>
      <c r="G53" s="21"/>
      <c r="H53" s="21"/>
      <c r="I53" s="21"/>
      <c r="J53" s="21"/>
      <c r="K53" s="21"/>
      <c r="L53" s="21"/>
      <c r="M53" s="21"/>
      <c r="N53" s="21"/>
      <c r="O53" s="21"/>
      <c r="P53" s="21"/>
      <c r="Q53" s="21"/>
      <c r="R53" s="21"/>
      <c r="S53" s="21"/>
      <c r="T53" s="21"/>
    </row>
    <row r="54" spans="1:20" x14ac:dyDescent="0.25">
      <c r="A54" s="14" t="s">
        <v>136</v>
      </c>
      <c r="B54" s="4" t="s">
        <v>92</v>
      </c>
      <c r="C54" s="5" t="s">
        <v>5</v>
      </c>
      <c r="D54" s="21"/>
      <c r="E54" s="21"/>
      <c r="F54" s="20">
        <v>1731.5</v>
      </c>
      <c r="G54" s="21"/>
      <c r="H54" s="21"/>
      <c r="I54" s="21"/>
      <c r="J54" s="21"/>
      <c r="K54" s="21"/>
      <c r="L54" s="21"/>
      <c r="M54" s="21"/>
      <c r="N54" s="21"/>
      <c r="O54" s="21"/>
      <c r="P54" s="21"/>
      <c r="Q54" s="21"/>
      <c r="R54" s="21"/>
      <c r="S54" s="21"/>
      <c r="T54" s="21"/>
    </row>
    <row r="55" spans="1:20" x14ac:dyDescent="0.25">
      <c r="A55" s="14" t="s">
        <v>138</v>
      </c>
      <c r="B55" s="4" t="s">
        <v>12</v>
      </c>
      <c r="C55" s="5" t="s">
        <v>113</v>
      </c>
      <c r="D55" s="21"/>
      <c r="E55" s="21"/>
      <c r="F55" s="20">
        <v>63480</v>
      </c>
      <c r="G55" s="21"/>
      <c r="H55" s="21"/>
      <c r="I55" s="21"/>
      <c r="J55" s="21"/>
      <c r="K55" s="21"/>
      <c r="L55" s="21"/>
      <c r="M55" s="21"/>
      <c r="N55" s="21"/>
      <c r="O55" s="21"/>
      <c r="P55" s="21"/>
      <c r="Q55" s="21"/>
      <c r="R55" s="21"/>
      <c r="S55" s="21"/>
      <c r="T55" s="21"/>
    </row>
    <row r="56" spans="1:20" x14ac:dyDescent="0.25">
      <c r="A56" s="14" t="s">
        <v>140</v>
      </c>
      <c r="B56" s="4" t="s">
        <v>46</v>
      </c>
      <c r="C56" s="5" t="s">
        <v>116</v>
      </c>
      <c r="D56" s="21"/>
      <c r="E56" s="21"/>
      <c r="F56" s="20">
        <v>729</v>
      </c>
      <c r="G56" s="21"/>
      <c r="H56" s="21"/>
      <c r="I56" s="21"/>
      <c r="J56" s="21"/>
      <c r="K56" s="21"/>
      <c r="L56" s="21"/>
      <c r="M56" s="21"/>
      <c r="N56" s="21"/>
      <c r="O56" s="21"/>
      <c r="P56" s="21"/>
      <c r="Q56" s="21"/>
      <c r="R56" s="21"/>
      <c r="S56" s="21"/>
      <c r="T56" s="21"/>
    </row>
    <row r="57" spans="1:20" x14ac:dyDescent="0.25">
      <c r="A57" s="14" t="s">
        <v>142</v>
      </c>
      <c r="B57" s="4" t="s">
        <v>112</v>
      </c>
      <c r="C57" s="5" t="s">
        <v>116</v>
      </c>
      <c r="D57" s="21"/>
      <c r="E57" s="21"/>
      <c r="F57" s="20">
        <v>4860</v>
      </c>
      <c r="G57" s="21"/>
      <c r="H57" s="21"/>
      <c r="I57" s="21"/>
      <c r="J57" s="21"/>
      <c r="K57" s="21"/>
      <c r="L57" s="21"/>
      <c r="M57" s="21"/>
      <c r="N57" s="21"/>
      <c r="O57" s="21"/>
      <c r="P57" s="21"/>
      <c r="Q57" s="21"/>
      <c r="R57" s="21"/>
      <c r="S57" s="21"/>
      <c r="T57" s="21"/>
    </row>
    <row r="58" spans="1:20" x14ac:dyDescent="0.25">
      <c r="A58" s="14" t="s">
        <v>144</v>
      </c>
      <c r="B58" s="4" t="s">
        <v>18</v>
      </c>
      <c r="C58" s="5" t="s">
        <v>113</v>
      </c>
      <c r="D58" s="21"/>
      <c r="E58" s="21"/>
      <c r="F58" s="20">
        <v>1110</v>
      </c>
      <c r="G58" s="21"/>
      <c r="H58" s="21"/>
      <c r="I58" s="21"/>
      <c r="J58" s="21"/>
      <c r="K58" s="21"/>
      <c r="L58" s="21"/>
      <c r="M58" s="21"/>
      <c r="N58" s="21"/>
      <c r="O58" s="21"/>
      <c r="P58" s="21"/>
      <c r="Q58" s="21"/>
      <c r="R58" s="21"/>
      <c r="S58" s="21"/>
      <c r="T58" s="21"/>
    </row>
    <row r="59" spans="1:20" x14ac:dyDescent="0.25">
      <c r="A59" s="14" t="s">
        <v>146</v>
      </c>
      <c r="B59" s="4" t="s">
        <v>132</v>
      </c>
      <c r="C59" s="5" t="s">
        <v>147</v>
      </c>
      <c r="D59" s="21"/>
      <c r="E59" s="21"/>
      <c r="F59" s="21"/>
      <c r="G59" s="21"/>
      <c r="H59" s="20">
        <v>24500</v>
      </c>
      <c r="I59" s="21"/>
      <c r="J59" s="21"/>
      <c r="K59" s="21"/>
      <c r="L59" s="21"/>
      <c r="M59" s="21"/>
      <c r="N59" s="21"/>
      <c r="O59" s="21"/>
      <c r="P59" s="21"/>
      <c r="Q59" s="21"/>
      <c r="R59" s="21"/>
      <c r="S59" s="21"/>
      <c r="T59" s="21"/>
    </row>
    <row r="60" spans="1:20" x14ac:dyDescent="0.25">
      <c r="A60" s="14" t="s">
        <v>148</v>
      </c>
      <c r="B60" s="4" t="s">
        <v>149</v>
      </c>
      <c r="C60" s="5" t="s">
        <v>147</v>
      </c>
      <c r="D60" s="21"/>
      <c r="E60" s="21"/>
      <c r="F60" s="21"/>
      <c r="G60" s="21"/>
      <c r="H60" s="20">
        <v>11394</v>
      </c>
      <c r="I60" s="21"/>
      <c r="J60" s="21"/>
      <c r="K60" s="21"/>
      <c r="L60" s="21"/>
      <c r="M60" s="21"/>
      <c r="N60" s="21"/>
      <c r="O60" s="21"/>
      <c r="P60" s="21"/>
      <c r="Q60" s="21"/>
      <c r="R60" s="21"/>
      <c r="S60" s="21"/>
      <c r="T60" s="21"/>
    </row>
    <row r="61" spans="1:20" x14ac:dyDescent="0.25">
      <c r="A61" s="14" t="s">
        <v>150</v>
      </c>
      <c r="B61" s="4" t="s">
        <v>149</v>
      </c>
      <c r="C61" s="5" t="s">
        <v>10</v>
      </c>
      <c r="D61" s="21"/>
      <c r="E61" s="21"/>
      <c r="F61" s="21"/>
      <c r="G61" s="21"/>
      <c r="H61" s="20">
        <v>27930</v>
      </c>
      <c r="I61" s="21"/>
      <c r="J61" s="21"/>
      <c r="K61" s="21"/>
      <c r="L61" s="21"/>
      <c r="M61" s="21"/>
      <c r="N61" s="21"/>
      <c r="O61" s="21"/>
      <c r="P61" s="21"/>
      <c r="Q61" s="21"/>
      <c r="R61" s="21"/>
      <c r="S61" s="21"/>
      <c r="T61" s="21"/>
    </row>
    <row r="62" spans="1:20" x14ac:dyDescent="0.25">
      <c r="A62" s="14" t="s">
        <v>151</v>
      </c>
      <c r="B62" s="4" t="s">
        <v>18</v>
      </c>
      <c r="C62" s="5" t="s">
        <v>147</v>
      </c>
      <c r="D62" s="21"/>
      <c r="E62" s="21"/>
      <c r="F62" s="21"/>
      <c r="G62" s="21"/>
      <c r="H62" s="20">
        <v>17810</v>
      </c>
      <c r="I62" s="21"/>
      <c r="J62" s="21"/>
      <c r="K62" s="21"/>
      <c r="L62" s="21"/>
      <c r="M62" s="21"/>
      <c r="N62" s="21"/>
      <c r="O62" s="21"/>
      <c r="P62" s="21"/>
      <c r="Q62" s="21"/>
      <c r="R62" s="21"/>
      <c r="S62" s="21"/>
      <c r="T62" s="21"/>
    </row>
    <row r="63" spans="1:20" x14ac:dyDescent="0.25">
      <c r="A63" s="14" t="s">
        <v>152</v>
      </c>
      <c r="B63" s="4" t="s">
        <v>18</v>
      </c>
      <c r="C63" s="5" t="s">
        <v>147</v>
      </c>
      <c r="D63" s="21"/>
      <c r="E63" s="21"/>
      <c r="F63" s="21"/>
      <c r="G63" s="21"/>
      <c r="H63" s="20">
        <v>17905</v>
      </c>
      <c r="I63" s="21"/>
      <c r="J63" s="21"/>
      <c r="K63" s="21"/>
      <c r="L63" s="21"/>
      <c r="M63" s="21"/>
      <c r="N63" s="21"/>
      <c r="O63" s="21"/>
      <c r="P63" s="21"/>
      <c r="Q63" s="21"/>
      <c r="R63" s="21"/>
      <c r="S63" s="21"/>
      <c r="T63" s="21"/>
    </row>
    <row r="64" spans="1:20" x14ac:dyDescent="0.25">
      <c r="A64" s="14" t="s">
        <v>153</v>
      </c>
      <c r="B64" s="4" t="s">
        <v>40</v>
      </c>
      <c r="C64" s="5" t="s">
        <v>147</v>
      </c>
      <c r="D64" s="21"/>
      <c r="E64" s="21"/>
      <c r="F64" s="21"/>
      <c r="G64" s="21"/>
      <c r="H64" s="20">
        <v>7596</v>
      </c>
      <c r="I64" s="21"/>
      <c r="J64" s="21"/>
      <c r="K64" s="21"/>
      <c r="L64" s="21"/>
      <c r="M64" s="21"/>
      <c r="N64" s="21"/>
      <c r="O64" s="21"/>
      <c r="P64" s="21"/>
      <c r="Q64" s="21"/>
      <c r="R64" s="21"/>
      <c r="S64" s="21"/>
      <c r="T64" s="21"/>
    </row>
    <row r="65" spans="1:20" x14ac:dyDescent="0.25">
      <c r="A65" s="14" t="s">
        <v>154</v>
      </c>
      <c r="B65" s="4" t="s">
        <v>15</v>
      </c>
      <c r="C65" s="5" t="s">
        <v>155</v>
      </c>
      <c r="D65" s="21"/>
      <c r="E65" s="21"/>
      <c r="F65" s="21"/>
      <c r="G65" s="21"/>
      <c r="H65" s="20">
        <v>49000</v>
      </c>
      <c r="I65" s="21"/>
      <c r="J65" s="21"/>
      <c r="K65" s="21"/>
      <c r="L65" s="21"/>
      <c r="M65" s="21"/>
      <c r="N65" s="21"/>
      <c r="O65" s="21"/>
      <c r="P65" s="21"/>
      <c r="Q65" s="21"/>
      <c r="R65" s="21"/>
      <c r="S65" s="21"/>
      <c r="T65" s="21"/>
    </row>
    <row r="66" spans="1:20" x14ac:dyDescent="0.25">
      <c r="A66" s="14" t="s">
        <v>156</v>
      </c>
      <c r="B66" s="4" t="s">
        <v>40</v>
      </c>
      <c r="C66" s="5" t="s">
        <v>147</v>
      </c>
      <c r="D66" s="21"/>
      <c r="E66" s="21"/>
      <c r="F66" s="21"/>
      <c r="G66" s="21"/>
      <c r="H66" s="20">
        <v>18620</v>
      </c>
      <c r="I66" s="21"/>
      <c r="J66" s="21"/>
      <c r="K66" s="21"/>
      <c r="L66" s="21"/>
      <c r="M66" s="21"/>
      <c r="N66" s="21"/>
      <c r="O66" s="21"/>
      <c r="P66" s="21"/>
      <c r="Q66" s="21"/>
      <c r="R66" s="21"/>
      <c r="S66" s="21"/>
      <c r="T66" s="21"/>
    </row>
    <row r="67" spans="1:20" x14ac:dyDescent="0.25">
      <c r="A67" s="14" t="s">
        <v>157</v>
      </c>
      <c r="B67" s="4" t="s">
        <v>21</v>
      </c>
      <c r="C67" s="5" t="s">
        <v>159</v>
      </c>
      <c r="D67" s="21"/>
      <c r="E67" s="21"/>
      <c r="F67" s="20">
        <v>82500</v>
      </c>
      <c r="G67" s="21"/>
      <c r="H67" s="21"/>
      <c r="I67" s="21"/>
      <c r="J67" s="21"/>
      <c r="K67" s="21"/>
      <c r="L67" s="21"/>
      <c r="M67" s="21"/>
      <c r="N67" s="21"/>
      <c r="O67" s="21"/>
      <c r="P67" s="21"/>
      <c r="Q67" s="21"/>
      <c r="R67" s="21"/>
      <c r="S67" s="21"/>
      <c r="T67" s="21"/>
    </row>
    <row r="68" spans="1:20" x14ac:dyDescent="0.25">
      <c r="A68" s="14" t="s">
        <v>160</v>
      </c>
      <c r="B68" s="4" t="s">
        <v>7</v>
      </c>
      <c r="C68" s="5" t="s">
        <v>159</v>
      </c>
      <c r="D68" s="21"/>
      <c r="E68" s="21"/>
      <c r="F68" s="20">
        <v>92700</v>
      </c>
      <c r="G68" s="21"/>
      <c r="H68" s="21"/>
      <c r="I68" s="21"/>
      <c r="J68" s="21"/>
      <c r="K68" s="21"/>
      <c r="L68" s="21"/>
      <c r="M68" s="21"/>
      <c r="N68" s="21"/>
      <c r="O68" s="21"/>
      <c r="P68" s="21"/>
      <c r="Q68" s="21"/>
      <c r="R68" s="21"/>
      <c r="S68" s="21"/>
      <c r="T68" s="21"/>
    </row>
    <row r="69" spans="1:20" x14ac:dyDescent="0.25">
      <c r="A69" s="14" t="s">
        <v>162</v>
      </c>
      <c r="B69" s="4" t="s">
        <v>18</v>
      </c>
      <c r="C69" s="5" t="s">
        <v>159</v>
      </c>
      <c r="D69" s="21"/>
      <c r="E69" s="21"/>
      <c r="F69" s="20">
        <v>109385</v>
      </c>
      <c r="G69" s="21"/>
      <c r="H69" s="21"/>
      <c r="I69" s="21"/>
      <c r="J69" s="21"/>
      <c r="K69" s="21"/>
      <c r="L69" s="21"/>
      <c r="M69" s="21"/>
      <c r="N69" s="21"/>
      <c r="O69" s="21"/>
      <c r="P69" s="21"/>
      <c r="Q69" s="21"/>
      <c r="R69" s="21"/>
      <c r="S69" s="21"/>
      <c r="T69" s="21"/>
    </row>
    <row r="70" spans="1:20" x14ac:dyDescent="0.25">
      <c r="A70" s="14" t="s">
        <v>164</v>
      </c>
      <c r="B70" s="4" t="s">
        <v>7</v>
      </c>
      <c r="C70" s="5" t="s">
        <v>159</v>
      </c>
      <c r="D70" s="21"/>
      <c r="E70" s="21"/>
      <c r="F70" s="20">
        <v>18910</v>
      </c>
      <c r="G70" s="21"/>
      <c r="H70" s="21"/>
      <c r="I70" s="21"/>
      <c r="J70" s="21"/>
      <c r="K70" s="21"/>
      <c r="L70" s="21"/>
      <c r="M70" s="21"/>
      <c r="N70" s="21"/>
      <c r="O70" s="21"/>
      <c r="P70" s="21"/>
      <c r="Q70" s="21"/>
      <c r="R70" s="21"/>
      <c r="S70" s="21"/>
      <c r="T70" s="21"/>
    </row>
    <row r="71" spans="1:20" x14ac:dyDescent="0.25">
      <c r="A71" s="14" t="s">
        <v>166</v>
      </c>
      <c r="B71" s="4" t="s">
        <v>81</v>
      </c>
      <c r="C71" s="5" t="s">
        <v>168</v>
      </c>
      <c r="D71" s="21"/>
      <c r="E71" s="21"/>
      <c r="F71" s="20">
        <v>2150.6</v>
      </c>
      <c r="G71" s="21"/>
      <c r="H71" s="21"/>
      <c r="I71" s="21"/>
      <c r="J71" s="21"/>
      <c r="K71" s="21"/>
      <c r="L71" s="21"/>
      <c r="M71" s="21"/>
      <c r="N71" s="21"/>
      <c r="O71" s="21"/>
      <c r="P71" s="21"/>
      <c r="Q71" s="21"/>
      <c r="R71" s="21"/>
      <c r="S71" s="21"/>
      <c r="T71" s="21"/>
    </row>
    <row r="72" spans="1:20" x14ac:dyDescent="0.25">
      <c r="A72" s="14" t="s">
        <v>169</v>
      </c>
      <c r="B72" s="4" t="s">
        <v>171</v>
      </c>
      <c r="C72" s="5" t="s">
        <v>159</v>
      </c>
      <c r="D72" s="21"/>
      <c r="E72" s="21"/>
      <c r="F72" s="20">
        <v>2150.6</v>
      </c>
      <c r="G72" s="21"/>
      <c r="H72" s="21"/>
      <c r="I72" s="21"/>
      <c r="J72" s="21"/>
      <c r="K72" s="21"/>
      <c r="L72" s="21"/>
      <c r="M72" s="21"/>
      <c r="N72" s="21"/>
      <c r="O72" s="21"/>
      <c r="P72" s="21"/>
      <c r="Q72" s="21"/>
      <c r="R72" s="21"/>
      <c r="S72" s="21"/>
      <c r="T72" s="21"/>
    </row>
    <row r="73" spans="1:20" x14ac:dyDescent="0.25">
      <c r="A73" s="14" t="s">
        <v>172</v>
      </c>
      <c r="B73" s="4" t="s">
        <v>40</v>
      </c>
      <c r="C73" s="5" t="s">
        <v>159</v>
      </c>
      <c r="D73" s="21"/>
      <c r="E73" s="21"/>
      <c r="F73" s="20">
        <v>6422</v>
      </c>
      <c r="G73" s="21"/>
      <c r="H73" s="21"/>
      <c r="I73" s="21"/>
      <c r="J73" s="21"/>
      <c r="K73" s="21"/>
      <c r="L73" s="21"/>
      <c r="M73" s="21"/>
      <c r="N73" s="21"/>
      <c r="O73" s="21"/>
      <c r="P73" s="21"/>
      <c r="Q73" s="21"/>
      <c r="R73" s="21"/>
      <c r="S73" s="21"/>
      <c r="T73" s="21"/>
    </row>
    <row r="74" spans="1:20" x14ac:dyDescent="0.25">
      <c r="A74" s="14" t="s">
        <v>174</v>
      </c>
      <c r="B74" s="4" t="s">
        <v>25</v>
      </c>
      <c r="C74" s="5" t="s">
        <v>176</v>
      </c>
      <c r="D74" s="21"/>
      <c r="E74" s="21"/>
      <c r="F74" s="20">
        <v>6422</v>
      </c>
      <c r="G74" s="21"/>
      <c r="H74" s="21"/>
      <c r="I74" s="21"/>
      <c r="J74" s="21"/>
      <c r="K74" s="21"/>
      <c r="L74" s="21"/>
      <c r="M74" s="21"/>
      <c r="N74" s="21"/>
      <c r="O74" s="21"/>
      <c r="P74" s="21"/>
      <c r="Q74" s="21"/>
      <c r="R74" s="21"/>
      <c r="S74" s="21"/>
      <c r="T74" s="21"/>
    </row>
    <row r="75" spans="1:20" x14ac:dyDescent="0.25">
      <c r="A75" s="14" t="s">
        <v>177</v>
      </c>
      <c r="B75" s="4" t="s">
        <v>25</v>
      </c>
      <c r="C75" s="5" t="s">
        <v>176</v>
      </c>
      <c r="D75" s="21"/>
      <c r="E75" s="21"/>
      <c r="F75" s="20">
        <v>6422</v>
      </c>
      <c r="G75" s="21"/>
      <c r="H75" s="21"/>
      <c r="I75" s="21"/>
      <c r="J75" s="21"/>
      <c r="K75" s="21"/>
      <c r="L75" s="21"/>
      <c r="M75" s="21"/>
      <c r="N75" s="21"/>
      <c r="O75" s="21"/>
      <c r="P75" s="21"/>
      <c r="Q75" s="21"/>
      <c r="R75" s="21"/>
      <c r="S75" s="21"/>
      <c r="T75" s="21"/>
    </row>
    <row r="76" spans="1:20" x14ac:dyDescent="0.25">
      <c r="A76" s="14" t="s">
        <v>179</v>
      </c>
      <c r="B76" s="4" t="s">
        <v>67</v>
      </c>
      <c r="C76" s="5" t="s">
        <v>176</v>
      </c>
      <c r="D76" s="21"/>
      <c r="E76" s="21"/>
      <c r="F76" s="20">
        <v>1483</v>
      </c>
      <c r="G76" s="21"/>
      <c r="H76" s="21"/>
      <c r="I76" s="21"/>
      <c r="J76" s="21"/>
      <c r="K76" s="21"/>
      <c r="L76" s="21"/>
      <c r="M76" s="21"/>
      <c r="N76" s="21"/>
      <c r="O76" s="21"/>
      <c r="P76" s="21"/>
      <c r="Q76" s="21"/>
      <c r="R76" s="21"/>
      <c r="S76" s="21"/>
      <c r="T76" s="21"/>
    </row>
    <row r="77" spans="1:20" x14ac:dyDescent="0.25">
      <c r="A77" s="14" t="s">
        <v>181</v>
      </c>
      <c r="B77" s="4" t="s">
        <v>149</v>
      </c>
      <c r="C77" s="5" t="s">
        <v>176</v>
      </c>
      <c r="D77" s="21"/>
      <c r="E77" s="21"/>
      <c r="F77" s="20">
        <v>16686</v>
      </c>
      <c r="G77" s="21"/>
      <c r="H77" s="21"/>
      <c r="I77" s="21"/>
      <c r="J77" s="21"/>
      <c r="K77" s="21"/>
      <c r="L77" s="21"/>
      <c r="M77" s="21"/>
      <c r="N77" s="21"/>
      <c r="O77" s="21"/>
      <c r="P77" s="21"/>
      <c r="Q77" s="21"/>
      <c r="R77" s="21"/>
      <c r="S77" s="21"/>
      <c r="T77" s="21"/>
    </row>
    <row r="78" spans="1:20" x14ac:dyDescent="0.25">
      <c r="A78" s="14" t="s">
        <v>183</v>
      </c>
      <c r="B78" s="4" t="s">
        <v>40</v>
      </c>
      <c r="C78" s="5" t="s">
        <v>159</v>
      </c>
      <c r="D78" s="21"/>
      <c r="E78" s="21"/>
      <c r="F78" s="20">
        <v>1484</v>
      </c>
      <c r="G78" s="21"/>
      <c r="H78" s="21"/>
      <c r="I78" s="21"/>
      <c r="J78" s="21"/>
      <c r="K78" s="21"/>
      <c r="L78" s="21"/>
      <c r="M78" s="21"/>
      <c r="N78" s="21"/>
      <c r="O78" s="21"/>
      <c r="P78" s="21"/>
      <c r="Q78" s="21"/>
      <c r="R78" s="21"/>
      <c r="S78" s="21"/>
      <c r="T78" s="21"/>
    </row>
    <row r="79" spans="1:20" x14ac:dyDescent="0.25">
      <c r="A79" s="14" t="s">
        <v>185</v>
      </c>
      <c r="B79" s="4" t="s">
        <v>25</v>
      </c>
      <c r="C79" s="5" t="s">
        <v>176</v>
      </c>
      <c r="D79" s="21"/>
      <c r="E79" s="21"/>
      <c r="F79" s="20">
        <v>1484</v>
      </c>
      <c r="G79" s="21"/>
      <c r="H79" s="21"/>
      <c r="I79" s="21"/>
      <c r="J79" s="21"/>
      <c r="K79" s="21"/>
      <c r="L79" s="21"/>
      <c r="M79" s="21"/>
      <c r="N79" s="21"/>
      <c r="O79" s="21"/>
      <c r="P79" s="21"/>
      <c r="Q79" s="21"/>
      <c r="R79" s="21"/>
      <c r="S79" s="21"/>
      <c r="T79" s="21"/>
    </row>
    <row r="80" spans="1:20" x14ac:dyDescent="0.25">
      <c r="A80" s="14" t="s">
        <v>187</v>
      </c>
      <c r="B80" s="4" t="s">
        <v>25</v>
      </c>
      <c r="C80" s="5" t="s">
        <v>5</v>
      </c>
      <c r="D80" s="21"/>
      <c r="E80" s="21"/>
      <c r="F80" s="20">
        <v>3264</v>
      </c>
      <c r="G80" s="21"/>
      <c r="H80" s="21"/>
      <c r="I80" s="21"/>
      <c r="J80" s="21"/>
      <c r="K80" s="21"/>
      <c r="L80" s="21"/>
      <c r="M80" s="21"/>
      <c r="N80" s="21"/>
      <c r="O80" s="21"/>
      <c r="P80" s="21"/>
      <c r="Q80" s="21"/>
      <c r="R80" s="21"/>
      <c r="S80" s="21"/>
      <c r="T80" s="21"/>
    </row>
    <row r="81" spans="1:20" x14ac:dyDescent="0.25">
      <c r="A81" s="14" t="s">
        <v>189</v>
      </c>
      <c r="B81" s="4" t="s">
        <v>25</v>
      </c>
      <c r="C81" s="5" t="s">
        <v>176</v>
      </c>
      <c r="D81" s="21"/>
      <c r="E81" s="21"/>
      <c r="F81" s="20">
        <v>3708</v>
      </c>
      <c r="G81" s="21"/>
      <c r="H81" s="21"/>
      <c r="I81" s="21"/>
      <c r="J81" s="21"/>
      <c r="K81" s="21"/>
      <c r="L81" s="21"/>
      <c r="M81" s="21"/>
      <c r="N81" s="21"/>
      <c r="O81" s="21"/>
      <c r="P81" s="21"/>
      <c r="Q81" s="21"/>
      <c r="R81" s="21"/>
      <c r="S81" s="21"/>
      <c r="T81" s="21"/>
    </row>
    <row r="82" spans="1:20" x14ac:dyDescent="0.25">
      <c r="A82" s="14" t="s">
        <v>191</v>
      </c>
      <c r="B82" s="4" t="s">
        <v>67</v>
      </c>
      <c r="C82" s="5" t="s">
        <v>176</v>
      </c>
      <c r="D82" s="21"/>
      <c r="E82" s="21"/>
      <c r="F82" s="20">
        <v>2597</v>
      </c>
      <c r="G82" s="21"/>
      <c r="H82" s="21"/>
      <c r="I82" s="21"/>
      <c r="J82" s="21"/>
      <c r="K82" s="21"/>
      <c r="L82" s="21"/>
      <c r="M82" s="21"/>
      <c r="N82" s="21"/>
      <c r="O82" s="21"/>
      <c r="P82" s="21"/>
      <c r="Q82" s="21"/>
      <c r="R82" s="21"/>
      <c r="S82" s="21"/>
      <c r="T82" s="21"/>
    </row>
    <row r="83" spans="1:20" x14ac:dyDescent="0.25">
      <c r="A83" s="14" t="s">
        <v>193</v>
      </c>
      <c r="B83" s="4" t="s">
        <v>67</v>
      </c>
      <c r="C83" s="5" t="s">
        <v>176</v>
      </c>
      <c r="D83" s="21"/>
      <c r="E83" s="21"/>
      <c r="F83" s="20">
        <v>2966</v>
      </c>
      <c r="G83" s="21"/>
      <c r="H83" s="21"/>
      <c r="I83" s="21"/>
      <c r="J83" s="21"/>
      <c r="K83" s="21"/>
      <c r="L83" s="21"/>
      <c r="M83" s="21"/>
      <c r="N83" s="21"/>
      <c r="O83" s="21"/>
      <c r="P83" s="21"/>
      <c r="Q83" s="21"/>
      <c r="R83" s="21"/>
      <c r="S83" s="21"/>
      <c r="T83" s="21"/>
    </row>
    <row r="84" spans="1:20" x14ac:dyDescent="0.25">
      <c r="A84" s="14" t="s">
        <v>195</v>
      </c>
      <c r="B84" s="4" t="s">
        <v>197</v>
      </c>
      <c r="C84" s="5" t="s">
        <v>5</v>
      </c>
      <c r="D84" s="21"/>
      <c r="E84" s="21"/>
      <c r="F84" s="20">
        <v>1557.5</v>
      </c>
      <c r="G84" s="21"/>
      <c r="H84" s="21"/>
      <c r="I84" s="21"/>
      <c r="J84" s="21"/>
      <c r="K84" s="21"/>
      <c r="L84" s="21"/>
      <c r="M84" s="21"/>
      <c r="N84" s="21"/>
      <c r="O84" s="21"/>
      <c r="P84" s="21"/>
      <c r="Q84" s="21"/>
      <c r="R84" s="21"/>
      <c r="S84" s="21"/>
      <c r="T84" s="21"/>
    </row>
    <row r="85" spans="1:20" x14ac:dyDescent="0.25">
      <c r="A85" s="14" t="s">
        <v>198</v>
      </c>
      <c r="B85" s="4" t="s">
        <v>125</v>
      </c>
      <c r="C85" s="5" t="s">
        <v>176</v>
      </c>
      <c r="D85" s="21"/>
      <c r="E85" s="21"/>
      <c r="F85" s="20">
        <v>667</v>
      </c>
      <c r="G85" s="21"/>
      <c r="H85" s="21"/>
      <c r="I85" s="21"/>
      <c r="J85" s="21"/>
      <c r="K85" s="21"/>
      <c r="L85" s="21"/>
      <c r="M85" s="21"/>
      <c r="N85" s="21"/>
      <c r="O85" s="21"/>
      <c r="P85" s="21"/>
      <c r="Q85" s="21"/>
      <c r="R85" s="21"/>
      <c r="S85" s="21"/>
      <c r="T85" s="21"/>
    </row>
    <row r="86" spans="1:20" x14ac:dyDescent="0.25">
      <c r="A86" s="14" t="s">
        <v>200</v>
      </c>
      <c r="B86" s="4" t="s">
        <v>132</v>
      </c>
      <c r="C86" s="5" t="s">
        <v>13</v>
      </c>
      <c r="D86" s="21"/>
      <c r="E86" s="21"/>
      <c r="F86" s="21"/>
      <c r="G86" s="21"/>
      <c r="H86" s="21"/>
      <c r="I86" s="21"/>
      <c r="J86" s="20">
        <v>49170</v>
      </c>
      <c r="K86" s="21"/>
      <c r="L86" s="21"/>
      <c r="M86" s="21"/>
      <c r="N86" s="21"/>
      <c r="O86" s="21"/>
      <c r="P86" s="21"/>
      <c r="Q86" s="21"/>
      <c r="R86" s="21"/>
      <c r="S86" s="21"/>
      <c r="T86" s="21"/>
    </row>
    <row r="87" spans="1:20" x14ac:dyDescent="0.25">
      <c r="A87" s="14" t="s">
        <v>202</v>
      </c>
      <c r="B87" s="4" t="s">
        <v>204</v>
      </c>
      <c r="C87" s="5" t="s">
        <v>13</v>
      </c>
      <c r="D87" s="21"/>
      <c r="E87" s="21"/>
      <c r="F87" s="21"/>
      <c r="G87" s="21"/>
      <c r="H87" s="21"/>
      <c r="I87" s="21"/>
      <c r="J87" s="20">
        <v>7840</v>
      </c>
      <c r="K87" s="21"/>
      <c r="L87" s="21"/>
      <c r="M87" s="21"/>
      <c r="N87" s="21"/>
      <c r="O87" s="21"/>
      <c r="P87" s="21"/>
      <c r="Q87" s="21"/>
      <c r="R87" s="21"/>
      <c r="S87" s="21"/>
      <c r="T87" s="21"/>
    </row>
    <row r="88" spans="1:20" x14ac:dyDescent="0.25">
      <c r="A88" s="14" t="s">
        <v>205</v>
      </c>
      <c r="B88" s="4" t="s">
        <v>7</v>
      </c>
      <c r="C88" s="5" t="s">
        <v>207</v>
      </c>
      <c r="D88" s="21"/>
      <c r="E88" s="21"/>
      <c r="F88" s="21"/>
      <c r="G88" s="21"/>
      <c r="H88" s="21"/>
      <c r="I88" s="21"/>
      <c r="J88" s="20">
        <v>14890</v>
      </c>
      <c r="K88" s="21"/>
      <c r="L88" s="21"/>
      <c r="M88" s="21"/>
      <c r="N88" s="21"/>
      <c r="O88" s="21"/>
      <c r="P88" s="21"/>
      <c r="Q88" s="21"/>
      <c r="R88" s="21"/>
      <c r="S88" s="21"/>
      <c r="T88" s="21"/>
    </row>
    <row r="89" spans="1:20" x14ac:dyDescent="0.25">
      <c r="A89" s="14" t="s">
        <v>208</v>
      </c>
      <c r="B89" s="4" t="s">
        <v>132</v>
      </c>
      <c r="C89" s="5" t="s">
        <v>56</v>
      </c>
      <c r="D89" s="21"/>
      <c r="E89" s="21"/>
      <c r="F89" s="21"/>
      <c r="G89" s="21"/>
      <c r="H89" s="21"/>
      <c r="I89" s="21"/>
      <c r="J89" s="20"/>
      <c r="K89" s="21"/>
      <c r="L89" s="21"/>
      <c r="M89" s="21"/>
      <c r="N89" s="21"/>
      <c r="O89" s="21"/>
      <c r="P89" s="21"/>
      <c r="Q89" s="21"/>
      <c r="R89" s="21"/>
      <c r="S89" s="21"/>
      <c r="T89" s="21"/>
    </row>
    <row r="90" spans="1:20" x14ac:dyDescent="0.25">
      <c r="A90" s="14" t="s">
        <v>210</v>
      </c>
      <c r="B90" s="4" t="s">
        <v>204</v>
      </c>
      <c r="C90" s="5" t="s">
        <v>16</v>
      </c>
      <c r="D90" s="21"/>
      <c r="E90" s="21"/>
      <c r="F90" s="21"/>
      <c r="G90" s="21"/>
      <c r="H90" s="21"/>
      <c r="I90" s="21"/>
      <c r="J90" s="20"/>
      <c r="K90" s="21"/>
      <c r="L90" s="21"/>
      <c r="M90" s="21"/>
      <c r="N90" s="21"/>
      <c r="O90" s="21"/>
      <c r="P90" s="21"/>
      <c r="Q90" s="21"/>
      <c r="R90" s="21"/>
      <c r="S90" s="21"/>
      <c r="T90" s="21"/>
    </row>
    <row r="91" spans="1:20" x14ac:dyDescent="0.25">
      <c r="A91" s="14" t="s">
        <v>212</v>
      </c>
      <c r="B91" s="4" t="s">
        <v>7</v>
      </c>
      <c r="C91" s="5" t="s">
        <v>56</v>
      </c>
      <c r="D91" s="21"/>
      <c r="E91" s="21"/>
      <c r="F91" s="21"/>
      <c r="G91" s="21"/>
      <c r="H91" s="21"/>
      <c r="I91" s="21"/>
      <c r="J91" s="20"/>
      <c r="K91" s="21"/>
      <c r="L91" s="21"/>
      <c r="M91" s="21"/>
      <c r="N91" s="21"/>
      <c r="O91" s="21"/>
      <c r="P91" s="21"/>
      <c r="Q91" s="21"/>
      <c r="R91" s="21"/>
      <c r="S91" s="21"/>
      <c r="T91" s="21"/>
    </row>
    <row r="92" spans="1:20" x14ac:dyDescent="0.25">
      <c r="A92" s="14" t="s">
        <v>214</v>
      </c>
      <c r="B92" s="4" t="s">
        <v>7</v>
      </c>
      <c r="C92" s="5" t="s">
        <v>147</v>
      </c>
      <c r="D92" s="21"/>
      <c r="E92" s="21"/>
      <c r="F92" s="21"/>
      <c r="G92" s="21"/>
      <c r="H92" s="20">
        <v>122035</v>
      </c>
      <c r="I92" s="21"/>
      <c r="J92" s="21"/>
      <c r="K92" s="21"/>
      <c r="L92" s="21"/>
      <c r="M92" s="21"/>
      <c r="N92" s="21"/>
      <c r="O92" s="21"/>
      <c r="P92" s="21"/>
      <c r="Q92" s="21"/>
      <c r="R92" s="21"/>
      <c r="S92" s="21"/>
      <c r="T92" s="21"/>
    </row>
    <row r="93" spans="1:20" x14ac:dyDescent="0.25">
      <c r="A93" s="14" t="s">
        <v>216</v>
      </c>
      <c r="B93" s="4" t="s">
        <v>18</v>
      </c>
      <c r="C93" s="5" t="s">
        <v>155</v>
      </c>
      <c r="D93" s="21"/>
      <c r="E93" s="21"/>
      <c r="F93" s="21"/>
      <c r="G93" s="21"/>
      <c r="H93" s="20">
        <v>168270</v>
      </c>
      <c r="I93" s="21"/>
      <c r="J93" s="21"/>
      <c r="K93" s="21"/>
      <c r="L93" s="21"/>
      <c r="M93" s="21"/>
      <c r="N93" s="21"/>
      <c r="O93" s="21"/>
      <c r="P93" s="21"/>
      <c r="Q93" s="21"/>
      <c r="R93" s="21"/>
      <c r="S93" s="21"/>
      <c r="T93" s="21"/>
    </row>
    <row r="94" spans="1:20" x14ac:dyDescent="0.25">
      <c r="A94" s="14" t="s">
        <v>218</v>
      </c>
      <c r="B94" s="4" t="s">
        <v>67</v>
      </c>
      <c r="C94" s="5" t="s">
        <v>155</v>
      </c>
      <c r="D94" s="21"/>
      <c r="E94" s="21"/>
      <c r="F94" s="21"/>
      <c r="G94" s="21"/>
      <c r="H94" s="20">
        <v>35337</v>
      </c>
      <c r="I94" s="21"/>
      <c r="J94" s="21"/>
      <c r="K94" s="21"/>
      <c r="L94" s="21"/>
      <c r="M94" s="21"/>
      <c r="N94" s="21"/>
      <c r="O94" s="21"/>
      <c r="P94" s="21"/>
      <c r="Q94" s="21"/>
      <c r="R94" s="21"/>
      <c r="S94" s="21"/>
      <c r="T94" s="21"/>
    </row>
    <row r="95" spans="1:20" x14ac:dyDescent="0.25">
      <c r="A95" s="14" t="s">
        <v>220</v>
      </c>
      <c r="B95" s="4" t="s">
        <v>92</v>
      </c>
      <c r="C95" s="5" t="s">
        <v>159</v>
      </c>
      <c r="D95" s="21"/>
      <c r="E95" s="21"/>
      <c r="F95" s="20">
        <v>3522.5</v>
      </c>
      <c r="G95" s="21"/>
      <c r="H95" s="21"/>
      <c r="I95" s="21"/>
      <c r="J95" s="21"/>
      <c r="K95" s="21"/>
      <c r="L95" s="21"/>
      <c r="M95" s="21"/>
      <c r="N95" s="21"/>
      <c r="O95" s="21"/>
      <c r="P95" s="21"/>
      <c r="Q95" s="21"/>
      <c r="R95" s="21"/>
      <c r="S95" s="21"/>
      <c r="T95" s="21"/>
    </row>
    <row r="96" spans="1:20" x14ac:dyDescent="0.25">
      <c r="A96" s="14" t="s">
        <v>222</v>
      </c>
      <c r="B96" s="4" t="s">
        <v>224</v>
      </c>
      <c r="C96" s="5" t="s">
        <v>176</v>
      </c>
      <c r="D96" s="21"/>
      <c r="E96" s="21"/>
      <c r="F96" s="20">
        <v>203.95</v>
      </c>
      <c r="G96" s="21"/>
      <c r="H96" s="21"/>
      <c r="I96" s="21"/>
      <c r="J96" s="21"/>
      <c r="K96" s="21"/>
      <c r="L96" s="21"/>
      <c r="M96" s="21"/>
      <c r="N96" s="21"/>
      <c r="O96" s="21"/>
      <c r="P96" s="21"/>
      <c r="Q96" s="21"/>
      <c r="R96" s="21"/>
      <c r="S96" s="21"/>
      <c r="T96" s="21"/>
    </row>
    <row r="97" spans="1:20" x14ac:dyDescent="0.25">
      <c r="A97" s="14" t="s">
        <v>225</v>
      </c>
      <c r="B97" s="4" t="s">
        <v>227</v>
      </c>
      <c r="C97" s="5" t="s">
        <v>176</v>
      </c>
      <c r="D97" s="21"/>
      <c r="E97" s="21"/>
      <c r="F97" s="20">
        <v>407.9</v>
      </c>
      <c r="G97" s="21"/>
      <c r="H97" s="21"/>
      <c r="I97" s="21"/>
      <c r="J97" s="21"/>
      <c r="K97" s="21"/>
      <c r="L97" s="21"/>
      <c r="M97" s="21"/>
      <c r="N97" s="21"/>
      <c r="O97" s="21"/>
      <c r="P97" s="21"/>
      <c r="Q97" s="21"/>
      <c r="R97" s="21"/>
      <c r="S97" s="21"/>
      <c r="T97" s="21"/>
    </row>
    <row r="98" spans="1:20" x14ac:dyDescent="0.25">
      <c r="A98" s="14" t="s">
        <v>228</v>
      </c>
      <c r="B98" s="4" t="s">
        <v>224</v>
      </c>
      <c r="C98" s="5" t="s">
        <v>5</v>
      </c>
      <c r="D98" s="21"/>
      <c r="E98" s="21"/>
      <c r="F98" s="20">
        <v>1520.3</v>
      </c>
      <c r="G98" s="21"/>
      <c r="H98" s="21"/>
      <c r="I98" s="21"/>
      <c r="J98" s="21"/>
      <c r="K98" s="21"/>
      <c r="L98" s="21"/>
      <c r="M98" s="21"/>
      <c r="N98" s="21"/>
      <c r="O98" s="21"/>
      <c r="P98" s="21"/>
      <c r="Q98" s="21"/>
      <c r="R98" s="21"/>
      <c r="S98" s="21"/>
      <c r="T98" s="21"/>
    </row>
    <row r="99" spans="1:20" x14ac:dyDescent="0.25">
      <c r="A99" s="14" t="s">
        <v>230</v>
      </c>
      <c r="B99" s="4" t="s">
        <v>227</v>
      </c>
      <c r="C99" s="5" t="s">
        <v>176</v>
      </c>
      <c r="D99" s="21"/>
      <c r="E99" s="21"/>
      <c r="F99" s="20">
        <v>537.65</v>
      </c>
      <c r="G99" s="21"/>
      <c r="H99" s="21"/>
      <c r="I99" s="21"/>
      <c r="J99" s="21"/>
      <c r="K99" s="21"/>
      <c r="L99" s="21"/>
      <c r="M99" s="21"/>
      <c r="N99" s="21"/>
      <c r="O99" s="21"/>
      <c r="P99" s="21"/>
      <c r="Q99" s="21"/>
      <c r="R99" s="21"/>
      <c r="S99" s="21"/>
      <c r="T99" s="21"/>
    </row>
    <row r="100" spans="1:20" x14ac:dyDescent="0.25">
      <c r="A100" s="14" t="s">
        <v>232</v>
      </c>
      <c r="B100" s="4" t="s">
        <v>224</v>
      </c>
      <c r="C100" s="5" t="s">
        <v>176</v>
      </c>
      <c r="D100" s="21"/>
      <c r="E100" s="21"/>
      <c r="F100" s="20">
        <v>537.65</v>
      </c>
      <c r="G100" s="21"/>
      <c r="H100" s="21"/>
      <c r="I100" s="21"/>
      <c r="J100" s="21"/>
      <c r="K100" s="21"/>
      <c r="L100" s="21"/>
      <c r="M100" s="21"/>
      <c r="N100" s="21"/>
      <c r="O100" s="21"/>
      <c r="P100" s="21"/>
      <c r="Q100" s="21"/>
      <c r="R100" s="21"/>
      <c r="S100" s="21"/>
      <c r="T100" s="21"/>
    </row>
    <row r="101" spans="1:20" x14ac:dyDescent="0.25">
      <c r="A101" s="14" t="s">
        <v>234</v>
      </c>
      <c r="B101" s="4" t="s">
        <v>197</v>
      </c>
      <c r="C101" s="5" t="s">
        <v>176</v>
      </c>
      <c r="D101" s="21"/>
      <c r="E101" s="21"/>
      <c r="F101" s="20">
        <v>1613</v>
      </c>
      <c r="G101" s="21"/>
      <c r="H101" s="21"/>
      <c r="I101" s="21"/>
      <c r="J101" s="21"/>
      <c r="K101" s="21"/>
      <c r="L101" s="21"/>
      <c r="M101" s="21"/>
      <c r="N101" s="21"/>
      <c r="O101" s="21"/>
      <c r="P101" s="21"/>
      <c r="Q101" s="21"/>
      <c r="R101" s="21"/>
      <c r="S101" s="21"/>
      <c r="T101" s="21"/>
    </row>
    <row r="102" spans="1:20" x14ac:dyDescent="0.25">
      <c r="A102" s="14" t="s">
        <v>236</v>
      </c>
      <c r="B102" s="4" t="s">
        <v>224</v>
      </c>
      <c r="C102" s="5" t="s">
        <v>5</v>
      </c>
      <c r="D102" s="21"/>
      <c r="E102" s="21"/>
      <c r="F102" s="20">
        <v>161.30000000000001</v>
      </c>
      <c r="G102" s="21"/>
      <c r="H102" s="21"/>
      <c r="I102" s="21"/>
      <c r="J102" s="21"/>
      <c r="K102" s="21"/>
      <c r="L102" s="21"/>
      <c r="M102" s="21"/>
      <c r="N102" s="21"/>
      <c r="O102" s="21"/>
      <c r="P102" s="21"/>
      <c r="Q102" s="21"/>
      <c r="R102" s="21"/>
      <c r="S102" s="21"/>
      <c r="T102" s="21"/>
    </row>
    <row r="103" spans="1:20" x14ac:dyDescent="0.25">
      <c r="A103" s="14" t="s">
        <v>238</v>
      </c>
      <c r="B103" s="4" t="s">
        <v>224</v>
      </c>
      <c r="C103" s="5" t="s">
        <v>5</v>
      </c>
      <c r="D103" s="21"/>
      <c r="E103" s="21"/>
      <c r="F103" s="20">
        <v>161.30000000000001</v>
      </c>
      <c r="G103" s="21"/>
      <c r="H103" s="21"/>
      <c r="I103" s="21"/>
      <c r="J103" s="21"/>
      <c r="K103" s="21"/>
      <c r="L103" s="21"/>
      <c r="M103" s="21"/>
      <c r="N103" s="21"/>
      <c r="O103" s="21"/>
      <c r="P103" s="21"/>
      <c r="Q103" s="21"/>
      <c r="R103" s="21"/>
      <c r="S103" s="21"/>
      <c r="T103" s="21"/>
    </row>
    <row r="104" spans="1:20" x14ac:dyDescent="0.25">
      <c r="A104" s="14" t="s">
        <v>240</v>
      </c>
      <c r="B104" s="4" t="s">
        <v>242</v>
      </c>
      <c r="C104" s="5" t="s">
        <v>176</v>
      </c>
      <c r="D104" s="21"/>
      <c r="E104" s="21"/>
      <c r="F104" s="20">
        <v>322.60000000000002</v>
      </c>
      <c r="G104" s="21"/>
      <c r="H104" s="21"/>
      <c r="I104" s="21"/>
      <c r="J104" s="21"/>
      <c r="K104" s="21"/>
      <c r="L104" s="21"/>
      <c r="M104" s="21"/>
      <c r="N104" s="21"/>
      <c r="O104" s="21"/>
      <c r="P104" s="21"/>
      <c r="Q104" s="21"/>
      <c r="R104" s="21"/>
      <c r="S104" s="21"/>
      <c r="T104" s="21"/>
    </row>
    <row r="105" spans="1:20" x14ac:dyDescent="0.25">
      <c r="A105" s="14" t="s">
        <v>243</v>
      </c>
      <c r="B105" s="4" t="s">
        <v>171</v>
      </c>
      <c r="C105" s="5" t="s">
        <v>5</v>
      </c>
      <c r="D105" s="21"/>
      <c r="E105" s="21"/>
      <c r="F105" s="20">
        <v>2892.2</v>
      </c>
      <c r="G105" s="21"/>
      <c r="H105" s="21"/>
      <c r="I105" s="21"/>
      <c r="J105" s="21"/>
      <c r="K105" s="21"/>
      <c r="L105" s="21"/>
      <c r="M105" s="21"/>
      <c r="N105" s="21"/>
      <c r="O105" s="21"/>
      <c r="P105" s="21"/>
      <c r="Q105" s="21"/>
      <c r="R105" s="21"/>
      <c r="S105" s="21"/>
      <c r="T105" s="21"/>
    </row>
    <row r="106" spans="1:20" x14ac:dyDescent="0.25">
      <c r="A106" s="14" t="s">
        <v>245</v>
      </c>
      <c r="B106" s="4" t="s">
        <v>171</v>
      </c>
      <c r="C106" s="5" t="s">
        <v>176</v>
      </c>
      <c r="D106" s="21"/>
      <c r="E106" s="21"/>
      <c r="F106" s="20">
        <v>890</v>
      </c>
      <c r="G106" s="21"/>
      <c r="H106" s="21"/>
      <c r="I106" s="21"/>
      <c r="J106" s="21"/>
      <c r="K106" s="21"/>
      <c r="L106" s="21"/>
      <c r="M106" s="21"/>
      <c r="N106" s="21"/>
      <c r="O106" s="21"/>
      <c r="P106" s="21"/>
      <c r="Q106" s="21"/>
      <c r="R106" s="21"/>
      <c r="S106" s="21"/>
      <c r="T106" s="21"/>
    </row>
    <row r="107" spans="1:20" x14ac:dyDescent="0.25">
      <c r="A107" s="14" t="s">
        <v>247</v>
      </c>
      <c r="B107" s="4" t="s">
        <v>92</v>
      </c>
      <c r="C107" s="5" t="s">
        <v>176</v>
      </c>
      <c r="D107" s="21"/>
      <c r="E107" s="21"/>
      <c r="F107" s="20">
        <v>2039.5</v>
      </c>
      <c r="G107" s="21"/>
      <c r="H107" s="21"/>
      <c r="I107" s="21"/>
      <c r="J107" s="21"/>
      <c r="K107" s="21"/>
      <c r="L107" s="21"/>
      <c r="M107" s="21"/>
      <c r="N107" s="21"/>
      <c r="O107" s="21"/>
      <c r="P107" s="21"/>
      <c r="Q107" s="21"/>
      <c r="R107" s="21"/>
      <c r="S107" s="21"/>
      <c r="T107" s="21"/>
    </row>
    <row r="108" spans="1:20" x14ac:dyDescent="0.25">
      <c r="A108" s="14" t="s">
        <v>249</v>
      </c>
      <c r="B108" s="4" t="s">
        <v>92</v>
      </c>
      <c r="C108" s="5" t="s">
        <v>176</v>
      </c>
      <c r="D108" s="21"/>
      <c r="E108" s="21"/>
      <c r="F108" s="20">
        <v>2039.5</v>
      </c>
      <c r="G108" s="21"/>
      <c r="H108" s="21"/>
      <c r="I108" s="21"/>
      <c r="J108" s="21"/>
      <c r="K108" s="21"/>
      <c r="L108" s="21"/>
      <c r="M108" s="21"/>
      <c r="N108" s="21"/>
      <c r="O108" s="21"/>
      <c r="P108" s="21"/>
      <c r="Q108" s="21"/>
      <c r="R108" s="21"/>
      <c r="S108" s="21"/>
      <c r="T108" s="21"/>
    </row>
    <row r="109" spans="1:20" x14ac:dyDescent="0.25">
      <c r="A109" s="14" t="s">
        <v>251</v>
      </c>
      <c r="B109" s="4" t="s">
        <v>197</v>
      </c>
      <c r="C109" s="5" t="s">
        <v>176</v>
      </c>
      <c r="D109" s="21"/>
      <c r="E109" s="21"/>
      <c r="F109" s="20">
        <v>2039.5</v>
      </c>
      <c r="G109" s="21"/>
      <c r="H109" s="21"/>
      <c r="I109" s="21"/>
      <c r="J109" s="21"/>
      <c r="K109" s="21"/>
      <c r="L109" s="21"/>
      <c r="M109" s="21"/>
      <c r="N109" s="21"/>
      <c r="O109" s="21"/>
      <c r="P109" s="21"/>
      <c r="Q109" s="21"/>
      <c r="R109" s="21"/>
      <c r="S109" s="21"/>
      <c r="T109" s="21"/>
    </row>
    <row r="110" spans="1:20" x14ac:dyDescent="0.25">
      <c r="A110" s="14" t="s">
        <v>253</v>
      </c>
      <c r="B110" s="4" t="s">
        <v>7</v>
      </c>
      <c r="C110" s="5" t="s">
        <v>5</v>
      </c>
      <c r="D110" s="21"/>
      <c r="E110" s="21"/>
      <c r="F110" s="20">
        <v>99000</v>
      </c>
      <c r="G110" s="21"/>
      <c r="H110" s="21"/>
      <c r="I110" s="21"/>
      <c r="J110" s="21"/>
      <c r="K110" s="21"/>
      <c r="L110" s="21"/>
      <c r="M110" s="21"/>
      <c r="N110" s="21"/>
      <c r="O110" s="21"/>
      <c r="P110" s="21"/>
      <c r="Q110" s="21"/>
      <c r="R110" s="21"/>
      <c r="S110" s="21"/>
      <c r="T110" s="21"/>
    </row>
    <row r="111" spans="1:20" x14ac:dyDescent="0.25">
      <c r="A111" s="14" t="s">
        <v>255</v>
      </c>
      <c r="B111" s="4" t="s">
        <v>7</v>
      </c>
      <c r="C111" s="5" t="s">
        <v>5</v>
      </c>
      <c r="D111" s="21"/>
      <c r="E111" s="21"/>
      <c r="F111" s="20">
        <v>120510</v>
      </c>
      <c r="G111" s="21"/>
      <c r="H111" s="21"/>
      <c r="I111" s="21"/>
      <c r="J111" s="21"/>
      <c r="K111" s="21"/>
      <c r="L111" s="21"/>
      <c r="M111" s="21"/>
      <c r="N111" s="21"/>
      <c r="O111" s="21"/>
      <c r="P111" s="21"/>
      <c r="Q111" s="21"/>
      <c r="R111" s="21"/>
      <c r="S111" s="21"/>
      <c r="T111" s="21"/>
    </row>
    <row r="112" spans="1:20" x14ac:dyDescent="0.25">
      <c r="A112" s="14" t="s">
        <v>257</v>
      </c>
      <c r="B112" s="4" t="s">
        <v>135</v>
      </c>
      <c r="C112" s="5" t="s">
        <v>176</v>
      </c>
      <c r="D112" s="21"/>
      <c r="E112" s="21"/>
      <c r="F112" s="20">
        <v>78981</v>
      </c>
      <c r="G112" s="21"/>
      <c r="H112" s="21"/>
      <c r="I112" s="21"/>
      <c r="J112" s="21"/>
      <c r="K112" s="21"/>
      <c r="L112" s="21"/>
      <c r="M112" s="21"/>
      <c r="N112" s="21"/>
      <c r="O112" s="21"/>
      <c r="P112" s="21"/>
      <c r="Q112" s="21"/>
      <c r="R112" s="21"/>
      <c r="S112" s="21"/>
      <c r="T112" s="21"/>
    </row>
    <row r="113" spans="1:20" x14ac:dyDescent="0.25">
      <c r="A113" s="14" t="s">
        <v>259</v>
      </c>
      <c r="B113" s="4" t="s">
        <v>35</v>
      </c>
      <c r="C113" s="5" t="s">
        <v>5</v>
      </c>
      <c r="D113" s="21"/>
      <c r="E113" s="21"/>
      <c r="F113" s="20">
        <v>4078.8</v>
      </c>
      <c r="G113" s="21"/>
      <c r="H113" s="21"/>
      <c r="I113" s="21"/>
      <c r="J113" s="21"/>
      <c r="K113" s="21"/>
      <c r="L113" s="21"/>
      <c r="M113" s="21"/>
      <c r="N113" s="21"/>
      <c r="O113" s="21"/>
      <c r="P113" s="21"/>
      <c r="Q113" s="21"/>
      <c r="R113" s="21"/>
      <c r="S113" s="21"/>
      <c r="T113" s="21"/>
    </row>
    <row r="114" spans="1:20" x14ac:dyDescent="0.25">
      <c r="A114" s="14" t="s">
        <v>261</v>
      </c>
      <c r="B114" s="4" t="s">
        <v>263</v>
      </c>
      <c r="C114" s="5" t="s">
        <v>176</v>
      </c>
      <c r="D114" s="21"/>
      <c r="E114" s="21"/>
      <c r="F114" s="20">
        <v>2818.1</v>
      </c>
      <c r="G114" s="21"/>
      <c r="H114" s="21"/>
      <c r="I114" s="21"/>
      <c r="J114" s="21"/>
      <c r="K114" s="21"/>
      <c r="L114" s="21"/>
      <c r="M114" s="21"/>
      <c r="N114" s="21"/>
      <c r="O114" s="21"/>
      <c r="P114" s="21"/>
      <c r="Q114" s="21"/>
      <c r="R114" s="21"/>
      <c r="S114" s="21"/>
      <c r="T114" s="21"/>
    </row>
    <row r="115" spans="1:20" x14ac:dyDescent="0.25">
      <c r="A115" s="14" t="s">
        <v>264</v>
      </c>
      <c r="B115" s="4" t="s">
        <v>263</v>
      </c>
      <c r="C115" s="5" t="s">
        <v>176</v>
      </c>
      <c r="D115" s="21"/>
      <c r="E115" s="21"/>
      <c r="F115" s="20">
        <v>4004.6</v>
      </c>
      <c r="G115" s="21"/>
      <c r="H115" s="21"/>
      <c r="I115" s="21"/>
      <c r="J115" s="21"/>
      <c r="K115" s="21"/>
      <c r="L115" s="21"/>
      <c r="M115" s="21"/>
      <c r="N115" s="21"/>
      <c r="O115" s="21"/>
      <c r="P115" s="21"/>
      <c r="Q115" s="21"/>
      <c r="R115" s="21"/>
      <c r="S115" s="21"/>
      <c r="T115" s="21"/>
    </row>
    <row r="116" spans="1:20" x14ac:dyDescent="0.25">
      <c r="A116" s="14" t="s">
        <v>266</v>
      </c>
      <c r="B116" s="4" t="s">
        <v>263</v>
      </c>
      <c r="C116" s="5" t="s">
        <v>5</v>
      </c>
      <c r="D116" s="21"/>
      <c r="E116" s="21"/>
      <c r="F116" s="20">
        <v>2373.1</v>
      </c>
      <c r="G116" s="21"/>
      <c r="H116" s="21"/>
      <c r="I116" s="21"/>
      <c r="J116" s="21"/>
      <c r="K116" s="21"/>
      <c r="L116" s="21"/>
      <c r="M116" s="21"/>
      <c r="N116" s="21"/>
      <c r="O116" s="21"/>
      <c r="P116" s="21"/>
      <c r="Q116" s="21"/>
      <c r="R116" s="21"/>
      <c r="S116" s="21"/>
      <c r="T116" s="21"/>
    </row>
    <row r="117" spans="1:20" x14ac:dyDescent="0.25">
      <c r="A117" s="14" t="s">
        <v>268</v>
      </c>
      <c r="B117" s="4" t="s">
        <v>263</v>
      </c>
      <c r="C117" s="5" t="s">
        <v>176</v>
      </c>
      <c r="D117" s="21"/>
      <c r="E117" s="21"/>
      <c r="F117" s="20">
        <v>1312.6</v>
      </c>
      <c r="G117" s="21"/>
      <c r="H117" s="21"/>
      <c r="I117" s="21"/>
      <c r="J117" s="21"/>
      <c r="K117" s="21"/>
      <c r="L117" s="21"/>
      <c r="M117" s="21"/>
      <c r="N117" s="21"/>
      <c r="O117" s="21"/>
      <c r="P117" s="21"/>
      <c r="Q117" s="21"/>
      <c r="R117" s="21"/>
      <c r="S117" s="21"/>
      <c r="T117" s="21"/>
    </row>
    <row r="118" spans="1:20" x14ac:dyDescent="0.25">
      <c r="A118" s="14" t="s">
        <v>270</v>
      </c>
      <c r="B118" s="4" t="s">
        <v>83</v>
      </c>
      <c r="C118" s="5" t="s">
        <v>5</v>
      </c>
      <c r="D118" s="21"/>
      <c r="E118" s="21"/>
      <c r="F118" s="20">
        <v>1312.6</v>
      </c>
      <c r="G118" s="21"/>
      <c r="H118" s="21"/>
      <c r="I118" s="21"/>
      <c r="J118" s="21"/>
      <c r="K118" s="21"/>
      <c r="L118" s="21"/>
      <c r="M118" s="21"/>
      <c r="N118" s="21"/>
      <c r="O118" s="21"/>
      <c r="P118" s="21"/>
      <c r="Q118" s="21"/>
      <c r="R118" s="21"/>
      <c r="S118" s="21"/>
      <c r="T118" s="21"/>
    </row>
    <row r="119" spans="1:20" x14ac:dyDescent="0.25">
      <c r="A119" s="14" t="s">
        <v>272</v>
      </c>
      <c r="B119" s="4" t="s">
        <v>135</v>
      </c>
      <c r="C119" s="5" t="s">
        <v>16</v>
      </c>
      <c r="D119" s="21"/>
      <c r="E119" s="20">
        <v>86700</v>
      </c>
      <c r="F119" s="21"/>
      <c r="G119" s="21"/>
      <c r="H119" s="21"/>
      <c r="I119" s="21"/>
      <c r="J119" s="21"/>
      <c r="K119" s="21"/>
      <c r="L119" s="21"/>
      <c r="M119" s="21"/>
      <c r="N119" s="21"/>
      <c r="O119" s="21"/>
      <c r="P119" s="21"/>
      <c r="Q119" s="21"/>
      <c r="R119" s="21"/>
      <c r="S119" s="21"/>
      <c r="T119" s="21"/>
    </row>
    <row r="120" spans="1:20" x14ac:dyDescent="0.25">
      <c r="A120" s="14" t="s">
        <v>274</v>
      </c>
      <c r="B120" s="4" t="s">
        <v>40</v>
      </c>
      <c r="C120" s="5" t="s">
        <v>16</v>
      </c>
      <c r="D120" s="21"/>
      <c r="E120" s="20">
        <v>85200</v>
      </c>
      <c r="F120" s="21"/>
      <c r="G120" s="21"/>
      <c r="H120" s="21"/>
      <c r="I120" s="21"/>
      <c r="J120" s="21"/>
      <c r="K120" s="21"/>
      <c r="L120" s="21"/>
      <c r="M120" s="21"/>
      <c r="N120" s="21"/>
      <c r="O120" s="21"/>
      <c r="P120" s="21"/>
      <c r="Q120" s="21"/>
      <c r="R120" s="21"/>
      <c r="S120" s="21"/>
      <c r="T120" s="21"/>
    </row>
    <row r="121" spans="1:20" x14ac:dyDescent="0.25">
      <c r="A121" s="14" t="s">
        <v>276</v>
      </c>
      <c r="B121" s="4" t="s">
        <v>40</v>
      </c>
      <c r="C121" s="5" t="s">
        <v>16</v>
      </c>
      <c r="D121" s="21"/>
      <c r="E121" s="20">
        <v>78800</v>
      </c>
      <c r="F121" s="21"/>
      <c r="G121" s="21"/>
      <c r="H121" s="21"/>
      <c r="I121" s="21"/>
      <c r="J121" s="21"/>
      <c r="K121" s="21"/>
      <c r="L121" s="21"/>
      <c r="M121" s="21"/>
      <c r="N121" s="21"/>
      <c r="O121" s="21"/>
      <c r="P121" s="21"/>
      <c r="Q121" s="21"/>
      <c r="R121" s="21"/>
      <c r="S121" s="21"/>
      <c r="T121" s="21"/>
    </row>
    <row r="122" spans="1:20" x14ac:dyDescent="0.25">
      <c r="A122" s="14" t="s">
        <v>278</v>
      </c>
      <c r="B122" s="4" t="s">
        <v>59</v>
      </c>
      <c r="C122" s="5" t="s">
        <v>16</v>
      </c>
      <c r="D122" s="21"/>
      <c r="E122" s="20">
        <v>1920</v>
      </c>
      <c r="F122" s="21"/>
      <c r="G122" s="21"/>
      <c r="H122" s="21"/>
      <c r="I122" s="21"/>
      <c r="J122" s="21"/>
      <c r="K122" s="21">
        <v>2719.83</v>
      </c>
      <c r="L122" s="21"/>
      <c r="M122" s="21"/>
      <c r="N122" s="21"/>
      <c r="O122" s="21"/>
      <c r="P122" s="21"/>
      <c r="Q122" s="21"/>
      <c r="R122" s="21"/>
      <c r="S122" s="21"/>
      <c r="T122" s="21"/>
    </row>
    <row r="123" spans="1:20" x14ac:dyDescent="0.25">
      <c r="A123" s="14" t="s">
        <v>280</v>
      </c>
      <c r="B123" s="4" t="s">
        <v>197</v>
      </c>
      <c r="C123" s="5" t="s">
        <v>56</v>
      </c>
      <c r="D123" s="21"/>
      <c r="E123" s="20">
        <v>3200</v>
      </c>
      <c r="F123" s="21"/>
      <c r="G123" s="21"/>
      <c r="H123" s="21"/>
      <c r="I123" s="21"/>
      <c r="J123" s="21"/>
      <c r="K123" s="21">
        <v>4533.05</v>
      </c>
      <c r="L123" s="21"/>
      <c r="M123" s="21"/>
      <c r="N123" s="21"/>
      <c r="O123" s="21"/>
      <c r="P123" s="21"/>
      <c r="Q123" s="21"/>
      <c r="R123" s="21"/>
      <c r="S123" s="21"/>
      <c r="T123" s="21"/>
    </row>
    <row r="124" spans="1:20" x14ac:dyDescent="0.25">
      <c r="A124" s="14" t="s">
        <v>282</v>
      </c>
      <c r="B124" s="4" t="s">
        <v>92</v>
      </c>
      <c r="C124" s="5" t="s">
        <v>53</v>
      </c>
      <c r="D124" s="21"/>
      <c r="E124" s="21">
        <v>1500</v>
      </c>
      <c r="F124" s="21"/>
      <c r="G124" s="21"/>
      <c r="H124" s="21"/>
      <c r="I124" s="21"/>
      <c r="J124" s="21"/>
      <c r="K124" s="20">
        <v>562.20000000000005</v>
      </c>
      <c r="L124" s="21"/>
      <c r="M124" s="21"/>
      <c r="N124" s="21"/>
      <c r="O124" s="21"/>
      <c r="P124" s="21"/>
      <c r="Q124" s="21"/>
      <c r="R124" s="21"/>
      <c r="S124" s="21"/>
      <c r="T124" s="21"/>
    </row>
    <row r="125" spans="1:20" x14ac:dyDescent="0.25">
      <c r="A125" s="14" t="s">
        <v>284</v>
      </c>
      <c r="B125" s="4" t="s">
        <v>197</v>
      </c>
      <c r="C125" s="5" t="s">
        <v>68</v>
      </c>
      <c r="D125" s="21"/>
      <c r="E125" s="21">
        <v>1950</v>
      </c>
      <c r="F125" s="21"/>
      <c r="G125" s="21"/>
      <c r="H125" s="21"/>
      <c r="I125" s="20">
        <v>960</v>
      </c>
      <c r="J125" s="21"/>
      <c r="K125" s="21">
        <v>2460</v>
      </c>
      <c r="L125" s="21"/>
      <c r="M125" s="21"/>
      <c r="N125" s="21"/>
      <c r="O125" s="21"/>
      <c r="P125" s="21"/>
      <c r="Q125" s="21"/>
      <c r="R125" s="21"/>
      <c r="S125" s="21"/>
      <c r="T125" s="21"/>
    </row>
    <row r="126" spans="1:20" x14ac:dyDescent="0.25">
      <c r="A126" s="14" t="s">
        <v>286</v>
      </c>
      <c r="B126" s="4" t="s">
        <v>197</v>
      </c>
      <c r="C126" s="5" t="s">
        <v>53</v>
      </c>
      <c r="D126" s="21"/>
      <c r="E126" s="21">
        <v>2250</v>
      </c>
      <c r="F126" s="21"/>
      <c r="G126" s="21"/>
      <c r="H126" s="21"/>
      <c r="I126" s="21">
        <v>222.5</v>
      </c>
      <c r="J126" s="21"/>
      <c r="K126" s="20">
        <v>122.95</v>
      </c>
      <c r="L126" s="21"/>
      <c r="M126" s="21"/>
      <c r="N126" s="21"/>
      <c r="O126" s="21"/>
      <c r="P126" s="21"/>
      <c r="Q126" s="21"/>
      <c r="R126" s="21"/>
      <c r="S126" s="21"/>
      <c r="T126" s="21"/>
    </row>
    <row r="127" spans="1:20" x14ac:dyDescent="0.25">
      <c r="A127" s="14" t="s">
        <v>288</v>
      </c>
      <c r="B127" s="4" t="s">
        <v>12</v>
      </c>
      <c r="C127" s="5" t="s">
        <v>44</v>
      </c>
      <c r="D127" s="21"/>
      <c r="E127" s="21">
        <v>5340</v>
      </c>
      <c r="F127" s="21">
        <v>9375.41</v>
      </c>
      <c r="G127" s="20">
        <v>4040</v>
      </c>
      <c r="H127" s="21"/>
      <c r="I127" s="21">
        <v>4500</v>
      </c>
      <c r="J127" s="21"/>
      <c r="K127" s="21">
        <v>6676</v>
      </c>
      <c r="L127" s="21"/>
      <c r="M127" s="21"/>
      <c r="N127" s="21"/>
      <c r="O127" s="21"/>
      <c r="P127" s="21"/>
      <c r="Q127" s="21"/>
      <c r="R127" s="21"/>
      <c r="S127" s="21"/>
      <c r="T127" s="21"/>
    </row>
    <row r="128" spans="1:20" x14ac:dyDescent="0.25">
      <c r="A128" s="14" t="s">
        <v>290</v>
      </c>
      <c r="B128" s="4" t="s">
        <v>12</v>
      </c>
      <c r="C128" s="5" t="s">
        <v>292</v>
      </c>
      <c r="D128" s="20">
        <v>5586</v>
      </c>
      <c r="E128" s="21"/>
      <c r="F128" s="21"/>
      <c r="G128" s="21">
        <v>4020</v>
      </c>
      <c r="H128" s="21"/>
      <c r="I128" s="21">
        <v>4038</v>
      </c>
      <c r="J128" s="21"/>
      <c r="K128" s="21"/>
      <c r="L128" s="21"/>
      <c r="M128" s="21"/>
      <c r="N128" s="21"/>
      <c r="O128" s="21"/>
      <c r="P128" s="21"/>
      <c r="Q128" s="21"/>
      <c r="R128" s="21"/>
      <c r="S128" s="21"/>
      <c r="T128" s="21"/>
    </row>
    <row r="129" spans="1:20" x14ac:dyDescent="0.25">
      <c r="A129" s="14" t="s">
        <v>293</v>
      </c>
      <c r="B129" s="4" t="s">
        <v>132</v>
      </c>
      <c r="C129" s="5" t="s">
        <v>292</v>
      </c>
      <c r="D129" s="20">
        <v>2579</v>
      </c>
      <c r="E129" s="21">
        <v>2670</v>
      </c>
      <c r="F129" s="21">
        <v>4097.3500000000004</v>
      </c>
      <c r="G129" s="21">
        <v>1990</v>
      </c>
      <c r="H129" s="21">
        <v>4180</v>
      </c>
      <c r="I129" s="21">
        <v>2020</v>
      </c>
      <c r="J129" s="21"/>
      <c r="K129" s="21">
        <v>2811</v>
      </c>
      <c r="L129" s="21"/>
      <c r="M129" s="21"/>
      <c r="N129" s="21"/>
      <c r="O129" s="21"/>
      <c r="P129" s="21"/>
      <c r="Q129" s="21"/>
      <c r="R129" s="21"/>
      <c r="S129" s="21"/>
      <c r="T129" s="21"/>
    </row>
    <row r="130" spans="1:20" x14ac:dyDescent="0.25">
      <c r="A130" s="14" t="s">
        <v>295</v>
      </c>
      <c r="B130" s="4" t="s">
        <v>7</v>
      </c>
      <c r="C130" s="5" t="s">
        <v>68</v>
      </c>
      <c r="D130" s="21"/>
      <c r="E130" s="21"/>
      <c r="F130" s="21"/>
      <c r="G130" s="19">
        <v>1310</v>
      </c>
      <c r="H130" s="21"/>
      <c r="I130" s="20">
        <v>1374.5</v>
      </c>
      <c r="J130" s="21"/>
      <c r="K130" s="21">
        <v>1669</v>
      </c>
      <c r="L130" s="21"/>
      <c r="M130" s="21"/>
      <c r="N130" s="21"/>
      <c r="O130" s="21"/>
      <c r="P130" s="21"/>
      <c r="Q130" s="21"/>
      <c r="R130" s="21"/>
      <c r="S130" s="21"/>
      <c r="T130" s="21"/>
    </row>
    <row r="131" spans="1:20" x14ac:dyDescent="0.25">
      <c r="A131" s="15" t="s">
        <v>297</v>
      </c>
      <c r="B131" s="10" t="s">
        <v>18</v>
      </c>
      <c r="C131" s="11" t="s">
        <v>19</v>
      </c>
      <c r="D131" s="21"/>
      <c r="E131" s="21"/>
      <c r="F131" s="21"/>
      <c r="G131" s="19">
        <v>1310</v>
      </c>
      <c r="H131" s="21"/>
      <c r="I131" s="20">
        <v>1374.5</v>
      </c>
      <c r="J131" s="21"/>
      <c r="K131" s="21">
        <v>1669</v>
      </c>
      <c r="L131" s="21"/>
      <c r="M131" s="21"/>
      <c r="N131" s="21"/>
      <c r="O131" s="21"/>
      <c r="P131" s="21"/>
      <c r="Q131" s="21"/>
      <c r="R131" s="21"/>
      <c r="S131" s="21"/>
      <c r="T131" s="21"/>
    </row>
    <row r="132" spans="1:20" x14ac:dyDescent="0.25">
      <c r="A132" s="15" t="s">
        <v>299</v>
      </c>
      <c r="B132" s="10" t="s">
        <v>7</v>
      </c>
      <c r="C132" s="11" t="s">
        <v>68</v>
      </c>
      <c r="D132" s="21"/>
      <c r="E132" s="21">
        <v>7420</v>
      </c>
      <c r="F132" s="21">
        <v>2048.67</v>
      </c>
      <c r="G132" s="19">
        <v>1310</v>
      </c>
      <c r="H132" s="21"/>
      <c r="I132" s="20">
        <v>1374.5</v>
      </c>
      <c r="J132" s="21"/>
      <c r="K132" s="21">
        <v>1669</v>
      </c>
      <c r="L132" s="21"/>
      <c r="M132" s="21"/>
      <c r="N132" s="21"/>
      <c r="O132" s="21"/>
      <c r="P132" s="21"/>
      <c r="Q132" s="21"/>
      <c r="R132" s="21"/>
      <c r="S132" s="21"/>
      <c r="T132" s="21"/>
    </row>
    <row r="133" spans="1:20" x14ac:dyDescent="0.25">
      <c r="A133" s="15" t="s">
        <v>301</v>
      </c>
      <c r="B133" s="10" t="s">
        <v>18</v>
      </c>
      <c r="C133" s="11" t="s">
        <v>68</v>
      </c>
      <c r="D133" s="21"/>
      <c r="E133" s="21"/>
      <c r="F133" s="21"/>
      <c r="G133" s="19">
        <v>1310</v>
      </c>
      <c r="H133" s="21"/>
      <c r="I133" s="20">
        <v>1374.5</v>
      </c>
      <c r="J133" s="21"/>
      <c r="K133" s="21">
        <v>1669</v>
      </c>
      <c r="L133" s="21"/>
      <c r="M133" s="21"/>
      <c r="N133" s="21"/>
      <c r="O133" s="21"/>
      <c r="P133" s="21"/>
      <c r="Q133" s="21"/>
      <c r="R133" s="21"/>
      <c r="S133" s="21"/>
      <c r="T133" s="21"/>
    </row>
    <row r="134" spans="1:20" x14ac:dyDescent="0.25">
      <c r="A134" s="15" t="s">
        <v>303</v>
      </c>
      <c r="B134" s="10" t="s">
        <v>112</v>
      </c>
      <c r="C134" s="11" t="s">
        <v>305</v>
      </c>
      <c r="D134" s="21"/>
      <c r="E134" s="21">
        <v>47500</v>
      </c>
      <c r="F134" s="21">
        <v>20486.740000000002</v>
      </c>
      <c r="G134" s="19">
        <v>12450</v>
      </c>
      <c r="H134" s="21"/>
      <c r="I134" s="20">
        <v>13625</v>
      </c>
      <c r="J134" s="21"/>
      <c r="K134" s="21">
        <v>16669</v>
      </c>
      <c r="L134" s="21"/>
      <c r="M134" s="21"/>
      <c r="N134" s="21"/>
      <c r="O134" s="21"/>
      <c r="P134" s="21"/>
      <c r="Q134" s="21"/>
      <c r="R134" s="21"/>
      <c r="S134" s="21"/>
      <c r="T134" s="21"/>
    </row>
    <row r="135" spans="1:20" x14ac:dyDescent="0.25">
      <c r="A135" s="15" t="s">
        <v>306</v>
      </c>
      <c r="B135" s="10" t="s">
        <v>132</v>
      </c>
      <c r="C135" s="11" t="s">
        <v>19</v>
      </c>
      <c r="D135" s="21"/>
      <c r="E135" s="21">
        <v>7540</v>
      </c>
      <c r="F135" s="21"/>
      <c r="G135" s="19">
        <v>2610</v>
      </c>
      <c r="H135" s="21"/>
      <c r="I135" s="20">
        <v>2749</v>
      </c>
      <c r="J135" s="21"/>
      <c r="K135" s="21">
        <v>3338</v>
      </c>
      <c r="L135" s="21"/>
      <c r="M135" s="21"/>
      <c r="N135" s="21"/>
      <c r="O135" s="21"/>
      <c r="P135" s="21"/>
      <c r="Q135" s="21"/>
      <c r="R135" s="21"/>
      <c r="S135" s="21"/>
      <c r="T135" s="21"/>
    </row>
    <row r="136" spans="1:20" x14ac:dyDescent="0.25">
      <c r="A136" s="15" t="s">
        <v>308</v>
      </c>
      <c r="B136" s="10" t="s">
        <v>7</v>
      </c>
      <c r="C136" s="11" t="s">
        <v>44</v>
      </c>
      <c r="D136" s="21"/>
      <c r="E136" s="21">
        <v>1335</v>
      </c>
      <c r="F136" s="21">
        <v>2048.67</v>
      </c>
      <c r="G136" s="20">
        <v>1325</v>
      </c>
      <c r="H136" s="21"/>
      <c r="I136" s="21">
        <v>1374.5</v>
      </c>
      <c r="J136" s="21"/>
      <c r="K136" s="21">
        <v>1669</v>
      </c>
      <c r="L136" s="21"/>
      <c r="M136" s="21"/>
      <c r="N136" s="21"/>
      <c r="O136" s="21"/>
      <c r="P136" s="21"/>
      <c r="Q136" s="21"/>
      <c r="R136" s="21"/>
      <c r="S136" s="21"/>
      <c r="T136" s="21"/>
    </row>
    <row r="137" spans="1:20" x14ac:dyDescent="0.25">
      <c r="A137" s="14" t="s">
        <v>310</v>
      </c>
      <c r="B137" s="4" t="s">
        <v>7</v>
      </c>
      <c r="C137" s="5" t="s">
        <v>56</v>
      </c>
      <c r="D137" s="21"/>
      <c r="E137" s="20">
        <v>1335</v>
      </c>
      <c r="F137" s="21"/>
      <c r="G137" s="21">
        <v>1975</v>
      </c>
      <c r="H137" s="21"/>
      <c r="I137" s="21">
        <v>2275</v>
      </c>
      <c r="J137" s="21"/>
      <c r="K137" s="21"/>
      <c r="L137" s="21"/>
      <c r="M137" s="21"/>
      <c r="N137" s="21"/>
      <c r="O137" s="21"/>
      <c r="P137" s="21"/>
      <c r="Q137" s="21"/>
      <c r="R137" s="21"/>
      <c r="S137" s="21"/>
      <c r="T137" s="21"/>
    </row>
    <row r="138" spans="1:20" x14ac:dyDescent="0.25">
      <c r="A138" s="15" t="s">
        <v>312</v>
      </c>
      <c r="B138" s="10" t="s">
        <v>7</v>
      </c>
      <c r="C138" s="11" t="s">
        <v>44</v>
      </c>
      <c r="D138" s="21"/>
      <c r="E138" s="21">
        <v>1335</v>
      </c>
      <c r="F138" s="21"/>
      <c r="G138" s="20">
        <v>1325</v>
      </c>
      <c r="H138" s="21"/>
      <c r="I138" s="21">
        <v>2195</v>
      </c>
      <c r="J138" s="21"/>
      <c r="K138" s="21">
        <v>1669</v>
      </c>
      <c r="L138" s="21"/>
      <c r="M138" s="21"/>
      <c r="N138" s="21"/>
      <c r="O138" s="21"/>
      <c r="P138" s="21"/>
      <c r="Q138" s="21"/>
      <c r="R138" s="21"/>
      <c r="S138" s="21"/>
      <c r="T138" s="21"/>
    </row>
    <row r="139" spans="1:20" x14ac:dyDescent="0.25">
      <c r="A139" s="15" t="s">
        <v>314</v>
      </c>
      <c r="B139" s="10" t="s">
        <v>316</v>
      </c>
      <c r="C139" s="11" t="s">
        <v>105</v>
      </c>
      <c r="D139" s="21"/>
      <c r="E139" s="21"/>
      <c r="F139" s="21"/>
      <c r="G139" s="19">
        <v>11970</v>
      </c>
      <c r="H139" s="21"/>
      <c r="I139" s="20">
        <v>14070</v>
      </c>
      <c r="J139" s="21"/>
      <c r="K139" s="21">
        <v>10014</v>
      </c>
      <c r="L139" s="21"/>
      <c r="M139" s="21"/>
      <c r="N139" s="21"/>
      <c r="O139" s="21"/>
      <c r="P139" s="21"/>
      <c r="Q139" s="21"/>
      <c r="R139" s="21"/>
      <c r="S139" s="21"/>
      <c r="T139" s="21"/>
    </row>
    <row r="140" spans="1:20" x14ac:dyDescent="0.25">
      <c r="A140" s="15" t="s">
        <v>317</v>
      </c>
      <c r="B140" s="10" t="s">
        <v>7</v>
      </c>
      <c r="C140" s="11" t="s">
        <v>16</v>
      </c>
      <c r="D140" s="21"/>
      <c r="E140" s="20">
        <v>1225</v>
      </c>
      <c r="F140" s="21"/>
      <c r="G140" s="21">
        <v>1990</v>
      </c>
      <c r="H140" s="21"/>
      <c r="I140" s="21">
        <v>2345</v>
      </c>
      <c r="J140" s="21"/>
      <c r="K140" s="21"/>
      <c r="L140" s="21"/>
      <c r="M140" s="21"/>
      <c r="N140" s="21"/>
      <c r="O140" s="21"/>
      <c r="P140" s="21"/>
      <c r="Q140" s="21"/>
      <c r="R140" s="21"/>
      <c r="S140" s="21"/>
      <c r="T140" s="21"/>
    </row>
    <row r="141" spans="1:20" x14ac:dyDescent="0.25">
      <c r="A141" s="14" t="s">
        <v>319</v>
      </c>
      <c r="B141" s="4" t="s">
        <v>40</v>
      </c>
      <c r="C141" s="5" t="s">
        <v>16</v>
      </c>
      <c r="D141" s="21"/>
      <c r="E141" s="20">
        <v>1160</v>
      </c>
      <c r="F141" s="21"/>
      <c r="G141" s="21"/>
      <c r="H141" s="21"/>
      <c r="I141" s="21"/>
      <c r="J141" s="21"/>
      <c r="K141" s="21">
        <v>1827.2</v>
      </c>
      <c r="L141" s="21"/>
      <c r="M141" s="21"/>
      <c r="N141" s="21"/>
      <c r="O141" s="21"/>
      <c r="P141" s="21"/>
      <c r="Q141" s="21"/>
      <c r="R141" s="21"/>
      <c r="S141" s="21"/>
      <c r="T141" s="21"/>
    </row>
    <row r="142" spans="1:20" x14ac:dyDescent="0.25">
      <c r="A142" s="14" t="s">
        <v>321</v>
      </c>
      <c r="B142" s="4" t="s">
        <v>40</v>
      </c>
      <c r="C142" s="12"/>
      <c r="D142" s="21"/>
      <c r="E142" s="21"/>
      <c r="F142" s="21"/>
      <c r="G142" s="21"/>
      <c r="H142" s="21"/>
      <c r="I142" s="21"/>
      <c r="J142" s="21"/>
      <c r="K142" s="21"/>
      <c r="L142" s="21"/>
      <c r="M142" s="21"/>
      <c r="N142" s="21"/>
      <c r="O142" s="21"/>
      <c r="P142" s="21"/>
      <c r="Q142" s="21"/>
      <c r="R142" s="21"/>
      <c r="S142" s="21"/>
      <c r="T142" s="21"/>
    </row>
    <row r="143" spans="1:20" x14ac:dyDescent="0.25">
      <c r="A143" s="14" t="s">
        <v>323</v>
      </c>
      <c r="B143" s="4" t="s">
        <v>325</v>
      </c>
      <c r="C143" s="5" t="s">
        <v>64</v>
      </c>
      <c r="D143" s="21">
        <v>13318</v>
      </c>
      <c r="E143" s="21">
        <v>9600</v>
      </c>
      <c r="F143" s="21"/>
      <c r="G143" s="21"/>
      <c r="H143" s="21"/>
      <c r="I143" s="21"/>
      <c r="J143" s="21"/>
      <c r="K143" s="20">
        <v>9052</v>
      </c>
      <c r="L143" s="21"/>
      <c r="M143" s="21"/>
      <c r="N143" s="21"/>
      <c r="O143" s="21"/>
      <c r="P143" s="21"/>
      <c r="Q143" s="21"/>
      <c r="R143" s="21"/>
      <c r="S143" s="21"/>
      <c r="T143" s="21"/>
    </row>
    <row r="144" spans="1:20" x14ac:dyDescent="0.25">
      <c r="A144" s="14" t="s">
        <v>326</v>
      </c>
      <c r="B144" s="4" t="s">
        <v>328</v>
      </c>
      <c r="C144" s="5" t="s">
        <v>329</v>
      </c>
      <c r="D144" s="21">
        <v>5549.2</v>
      </c>
      <c r="E144" s="20">
        <v>3200</v>
      </c>
      <c r="F144" s="21"/>
      <c r="G144" s="21"/>
      <c r="H144" s="21"/>
      <c r="I144" s="21"/>
      <c r="J144" s="21"/>
      <c r="K144" s="21"/>
      <c r="L144" s="21"/>
      <c r="M144" s="21"/>
      <c r="N144" s="21"/>
      <c r="O144" s="21"/>
      <c r="P144" s="21"/>
      <c r="Q144" s="21"/>
      <c r="R144" s="21"/>
      <c r="S144" s="21"/>
      <c r="T144" s="21"/>
    </row>
    <row r="145" spans="1:20" x14ac:dyDescent="0.25">
      <c r="A145" s="14" t="s">
        <v>330</v>
      </c>
      <c r="B145" s="4" t="s">
        <v>325</v>
      </c>
      <c r="C145" s="5" t="s">
        <v>332</v>
      </c>
      <c r="D145" s="20">
        <v>5549.2</v>
      </c>
      <c r="E145" s="21">
        <v>4800</v>
      </c>
      <c r="F145" s="21"/>
      <c r="G145" s="21"/>
      <c r="H145" s="21"/>
      <c r="I145" s="21"/>
      <c r="J145" s="21"/>
      <c r="K145" s="21"/>
      <c r="L145" s="21"/>
      <c r="M145" s="21"/>
      <c r="N145" s="21"/>
      <c r="O145" s="21"/>
      <c r="P145" s="21"/>
      <c r="Q145" s="21"/>
      <c r="R145" s="21"/>
      <c r="S145" s="21"/>
      <c r="T145" s="21"/>
    </row>
    <row r="146" spans="1:20" x14ac:dyDescent="0.25">
      <c r="A146" s="14" t="s">
        <v>333</v>
      </c>
      <c r="B146" s="4" t="s">
        <v>135</v>
      </c>
      <c r="C146" s="5" t="s">
        <v>95</v>
      </c>
      <c r="D146" s="21"/>
      <c r="E146" s="21">
        <v>5100</v>
      </c>
      <c r="F146" s="21"/>
      <c r="G146" s="21">
        <v>4650</v>
      </c>
      <c r="H146" s="21"/>
      <c r="I146" s="21">
        <v>5550</v>
      </c>
      <c r="J146" s="21"/>
      <c r="K146" s="21">
        <v>8307</v>
      </c>
      <c r="L146" s="20">
        <v>5395.53</v>
      </c>
      <c r="M146" s="21"/>
      <c r="N146" s="21"/>
      <c r="O146" s="21"/>
      <c r="P146" s="21"/>
      <c r="Q146" s="21"/>
      <c r="R146" s="21"/>
      <c r="S146" s="21"/>
      <c r="T146" s="21"/>
    </row>
    <row r="147" spans="1:20" x14ac:dyDescent="0.25">
      <c r="A147" s="14" t="s">
        <v>335</v>
      </c>
      <c r="B147" s="4" t="s">
        <v>18</v>
      </c>
      <c r="C147" s="5" t="s">
        <v>22</v>
      </c>
      <c r="D147" s="21">
        <v>7797</v>
      </c>
      <c r="E147" s="21">
        <v>3500</v>
      </c>
      <c r="F147" s="21"/>
      <c r="G147" s="20">
        <v>2485</v>
      </c>
      <c r="H147" s="21"/>
      <c r="I147" s="21">
        <v>2890</v>
      </c>
      <c r="J147" s="21"/>
      <c r="K147" s="21">
        <v>6465.5</v>
      </c>
      <c r="L147" s="21">
        <v>6360.24</v>
      </c>
      <c r="M147" s="21"/>
      <c r="N147" s="21"/>
      <c r="O147" s="21"/>
      <c r="P147" s="21"/>
      <c r="Q147" s="21"/>
      <c r="R147" s="21"/>
      <c r="S147" s="21"/>
      <c r="T147" s="21"/>
    </row>
    <row r="148" spans="1:20" x14ac:dyDescent="0.25">
      <c r="A148" s="14" t="s">
        <v>337</v>
      </c>
      <c r="B148" s="4" t="s">
        <v>224</v>
      </c>
      <c r="C148" s="5" t="s">
        <v>56</v>
      </c>
      <c r="D148" s="21"/>
      <c r="E148" s="20">
        <v>1825</v>
      </c>
      <c r="F148" s="21"/>
      <c r="G148" s="21"/>
      <c r="H148" s="21"/>
      <c r="I148" s="21"/>
      <c r="J148" s="21"/>
      <c r="K148" s="21"/>
      <c r="L148" s="21"/>
      <c r="M148" s="21"/>
      <c r="N148" s="21"/>
      <c r="O148" s="21"/>
      <c r="P148" s="21"/>
      <c r="Q148" s="21"/>
      <c r="R148" s="21"/>
      <c r="S148" s="21"/>
      <c r="T148" s="21"/>
    </row>
    <row r="149" spans="1:20" x14ac:dyDescent="0.25">
      <c r="A149" s="14" t="s">
        <v>339</v>
      </c>
      <c r="B149" s="4" t="s">
        <v>81</v>
      </c>
      <c r="C149" s="5" t="s">
        <v>95</v>
      </c>
      <c r="D149" s="21"/>
      <c r="E149" s="21"/>
      <c r="F149" s="21"/>
      <c r="G149" s="21"/>
      <c r="H149" s="21"/>
      <c r="I149" s="21"/>
      <c r="J149" s="21"/>
      <c r="K149" s="21"/>
      <c r="L149" s="20">
        <v>6588.75</v>
      </c>
      <c r="M149" s="21"/>
      <c r="N149" s="21"/>
      <c r="O149" s="21"/>
      <c r="P149" s="21"/>
      <c r="Q149" s="21"/>
      <c r="R149" s="21"/>
      <c r="S149" s="21"/>
      <c r="T149" s="21"/>
    </row>
    <row r="150" spans="1:20" x14ac:dyDescent="0.25">
      <c r="A150" s="14" t="s">
        <v>341</v>
      </c>
      <c r="B150" s="6" t="s">
        <v>81</v>
      </c>
      <c r="C150" s="13"/>
      <c r="D150" s="21"/>
      <c r="E150" s="21"/>
      <c r="F150" s="21"/>
      <c r="G150" s="21"/>
      <c r="H150" s="21"/>
      <c r="I150" s="21"/>
      <c r="J150" s="21"/>
      <c r="K150" s="21"/>
      <c r="L150" s="21"/>
      <c r="M150" s="21"/>
      <c r="N150" s="21"/>
      <c r="O150" s="21"/>
      <c r="P150" s="21"/>
      <c r="Q150" s="21"/>
      <c r="R150" s="21"/>
      <c r="S150" s="21"/>
      <c r="T150" s="21"/>
    </row>
    <row r="151" spans="1:20" x14ac:dyDescent="0.25">
      <c r="A151" s="14" t="s">
        <v>343</v>
      </c>
      <c r="B151" s="4" t="s">
        <v>171</v>
      </c>
      <c r="C151" s="5" t="s">
        <v>95</v>
      </c>
      <c r="D151" s="21"/>
      <c r="E151" s="21"/>
      <c r="F151" s="21"/>
      <c r="G151" s="21"/>
      <c r="H151" s="21"/>
      <c r="I151" s="21"/>
      <c r="J151" s="21"/>
      <c r="K151" s="21"/>
      <c r="L151" s="20">
        <v>2943.64</v>
      </c>
      <c r="M151" s="21"/>
      <c r="N151" s="21"/>
      <c r="O151" s="21"/>
      <c r="P151" s="21"/>
      <c r="Q151" s="21"/>
      <c r="R151" s="21"/>
      <c r="S151" s="21"/>
      <c r="T151" s="21"/>
    </row>
    <row r="152" spans="1:20" x14ac:dyDescent="0.25">
      <c r="A152" s="15" t="s">
        <v>345</v>
      </c>
      <c r="B152" s="10" t="s">
        <v>40</v>
      </c>
      <c r="C152" s="11" t="s">
        <v>95</v>
      </c>
      <c r="D152" s="21">
        <v>24051</v>
      </c>
      <c r="E152" s="21"/>
      <c r="F152" s="21"/>
      <c r="G152" s="21"/>
      <c r="H152" s="21"/>
      <c r="I152" s="19">
        <v>4270</v>
      </c>
      <c r="J152" s="21"/>
      <c r="K152" s="21"/>
      <c r="L152" s="20">
        <v>20756.86</v>
      </c>
      <c r="M152" s="21"/>
      <c r="N152" s="21"/>
      <c r="O152" s="21"/>
      <c r="P152" s="21"/>
      <c r="Q152" s="21"/>
      <c r="R152" s="21"/>
      <c r="S152" s="21"/>
      <c r="T152" s="21"/>
    </row>
    <row r="153" spans="1:20" x14ac:dyDescent="0.25">
      <c r="A153" s="15" t="s">
        <v>347</v>
      </c>
      <c r="B153" s="10" t="s">
        <v>149</v>
      </c>
      <c r="C153" s="11" t="s">
        <v>31</v>
      </c>
      <c r="D153" s="21">
        <v>20161.5</v>
      </c>
      <c r="E153" s="21">
        <v>4800</v>
      </c>
      <c r="F153" s="21">
        <v>13240.83</v>
      </c>
      <c r="G153" s="21"/>
      <c r="H153" s="21"/>
      <c r="I153" s="21">
        <v>4467</v>
      </c>
      <c r="J153" s="21">
        <v>14919</v>
      </c>
      <c r="K153" s="21"/>
      <c r="L153" s="20">
        <v>17398.8</v>
      </c>
      <c r="M153" s="21">
        <v>8400</v>
      </c>
      <c r="N153" s="21"/>
      <c r="O153" s="21"/>
      <c r="P153" s="21"/>
      <c r="Q153" s="21"/>
      <c r="R153" s="21"/>
      <c r="S153" s="21"/>
      <c r="T153" s="21"/>
    </row>
    <row r="154" spans="1:20" x14ac:dyDescent="0.25">
      <c r="A154" s="15" t="s">
        <v>349</v>
      </c>
      <c r="B154" s="10" t="s">
        <v>351</v>
      </c>
      <c r="C154" s="11" t="s">
        <v>207</v>
      </c>
      <c r="D154" s="21">
        <v>4200.45</v>
      </c>
      <c r="E154" s="21">
        <v>1750</v>
      </c>
      <c r="F154" s="21"/>
      <c r="G154" s="21"/>
      <c r="H154" s="21"/>
      <c r="I154" s="21"/>
      <c r="J154" s="20">
        <v>24865</v>
      </c>
      <c r="K154" s="21">
        <v>2108.4</v>
      </c>
      <c r="L154" s="21">
        <v>3624.77</v>
      </c>
      <c r="M154" s="21"/>
      <c r="N154" s="21"/>
      <c r="O154" s="21"/>
      <c r="P154" s="21"/>
      <c r="Q154" s="21"/>
      <c r="R154" s="21"/>
      <c r="S154" s="21"/>
      <c r="T154" s="21"/>
    </row>
    <row r="155" spans="1:20" x14ac:dyDescent="0.25">
      <c r="A155" s="15" t="s">
        <v>352</v>
      </c>
      <c r="B155" s="10" t="s">
        <v>325</v>
      </c>
      <c r="C155" s="11" t="s">
        <v>354</v>
      </c>
      <c r="D155" s="21"/>
      <c r="E155" s="21">
        <v>2600</v>
      </c>
      <c r="F155" s="21"/>
      <c r="G155" s="21">
        <v>1096</v>
      </c>
      <c r="H155" s="21"/>
      <c r="I155" s="21">
        <v>2758</v>
      </c>
      <c r="J155" s="21"/>
      <c r="K155" s="20">
        <v>927.6</v>
      </c>
      <c r="L155" s="21"/>
      <c r="M155" s="21">
        <v>4000</v>
      </c>
      <c r="N155" s="21"/>
      <c r="O155" s="21"/>
      <c r="P155" s="21"/>
      <c r="Q155" s="21"/>
      <c r="R155" s="21"/>
      <c r="S155" s="21"/>
      <c r="T155" s="21"/>
    </row>
    <row r="156" spans="1:20" x14ac:dyDescent="0.25">
      <c r="A156" s="14" t="s">
        <v>355</v>
      </c>
      <c r="B156" s="4" t="s">
        <v>325</v>
      </c>
      <c r="C156" s="5" t="s">
        <v>64</v>
      </c>
      <c r="D156" s="21"/>
      <c r="E156" s="21">
        <v>2600</v>
      </c>
      <c r="F156" s="21"/>
      <c r="G156" s="21">
        <v>1136</v>
      </c>
      <c r="H156" s="21"/>
      <c r="I156" s="21">
        <v>3102</v>
      </c>
      <c r="J156" s="21"/>
      <c r="K156" s="20">
        <v>927.6</v>
      </c>
      <c r="L156" s="21"/>
      <c r="M156" s="21"/>
      <c r="N156" s="21"/>
      <c r="O156" s="21"/>
      <c r="P156" s="21"/>
      <c r="Q156" s="21"/>
      <c r="R156" s="21"/>
      <c r="S156" s="21"/>
      <c r="T156" s="21"/>
    </row>
    <row r="157" spans="1:20" x14ac:dyDescent="0.25">
      <c r="A157" s="15" t="s">
        <v>357</v>
      </c>
      <c r="B157" s="10" t="s">
        <v>18</v>
      </c>
      <c r="C157" s="11" t="s">
        <v>44</v>
      </c>
      <c r="D157" s="21"/>
      <c r="E157" s="21">
        <v>6500</v>
      </c>
      <c r="F157" s="21">
        <v>6325.24</v>
      </c>
      <c r="G157" s="20">
        <v>2380</v>
      </c>
      <c r="H157" s="21"/>
      <c r="I157" s="21">
        <v>3475</v>
      </c>
      <c r="J157" s="21"/>
      <c r="K157" s="21">
        <v>4919.5</v>
      </c>
      <c r="L157" s="21"/>
      <c r="M157" s="21"/>
      <c r="N157" s="21"/>
      <c r="O157" s="21"/>
      <c r="P157" s="21"/>
      <c r="Q157" s="21"/>
      <c r="R157" s="21"/>
      <c r="S157" s="21"/>
      <c r="T157" s="21"/>
    </row>
    <row r="158" spans="1:20" x14ac:dyDescent="0.25">
      <c r="A158" s="15" t="s">
        <v>359</v>
      </c>
      <c r="B158" s="10" t="s">
        <v>15</v>
      </c>
      <c r="C158" s="11" t="s">
        <v>13</v>
      </c>
      <c r="D158" s="21"/>
      <c r="E158" s="21">
        <v>30000</v>
      </c>
      <c r="F158" s="21"/>
      <c r="G158" s="21">
        <v>23900</v>
      </c>
      <c r="H158" s="21"/>
      <c r="I158" s="21">
        <v>33660</v>
      </c>
      <c r="J158" s="20">
        <v>32040</v>
      </c>
      <c r="K158" s="21"/>
      <c r="L158" s="21"/>
      <c r="M158" s="21"/>
      <c r="N158" s="21"/>
      <c r="O158" s="21"/>
      <c r="P158" s="21"/>
      <c r="Q158" s="21"/>
      <c r="R158" s="21"/>
      <c r="S158" s="21"/>
      <c r="T158" s="21"/>
    </row>
    <row r="159" spans="1:20" x14ac:dyDescent="0.25">
      <c r="A159" s="14" t="s">
        <v>361</v>
      </c>
      <c r="B159" s="4" t="s">
        <v>363</v>
      </c>
      <c r="C159" s="5" t="s">
        <v>44</v>
      </c>
      <c r="D159" s="21"/>
      <c r="E159" s="21"/>
      <c r="F159" s="21"/>
      <c r="G159" s="20">
        <v>3325</v>
      </c>
      <c r="H159" s="21"/>
      <c r="I159" s="21">
        <v>4760</v>
      </c>
      <c r="J159" s="21"/>
      <c r="K159" s="21">
        <v>6887.3</v>
      </c>
      <c r="L159" s="21"/>
      <c r="M159" s="21">
        <v>13300</v>
      </c>
      <c r="N159" s="21"/>
      <c r="O159" s="21"/>
      <c r="P159" s="21"/>
      <c r="Q159" s="21"/>
      <c r="R159" s="21"/>
      <c r="S159" s="21"/>
      <c r="T159" s="21"/>
    </row>
    <row r="160" spans="1:20" x14ac:dyDescent="0.25">
      <c r="A160" s="15" t="s">
        <v>364</v>
      </c>
      <c r="B160" s="10" t="s">
        <v>366</v>
      </c>
      <c r="C160" s="11" t="s">
        <v>367</v>
      </c>
      <c r="D160" s="21"/>
      <c r="E160" s="21">
        <v>11830</v>
      </c>
      <c r="F160" s="21"/>
      <c r="G160" s="21">
        <v>10325</v>
      </c>
      <c r="H160" s="21"/>
      <c r="I160" s="21">
        <v>13895</v>
      </c>
      <c r="J160" s="21"/>
      <c r="K160" s="21"/>
      <c r="L160" s="21"/>
      <c r="M160" s="20">
        <v>13300</v>
      </c>
      <c r="N160" s="21"/>
      <c r="O160" s="21"/>
      <c r="P160" s="21"/>
      <c r="Q160" s="21"/>
      <c r="R160" s="21"/>
      <c r="S160" s="21"/>
      <c r="T160" s="21"/>
    </row>
    <row r="161" spans="1:20" x14ac:dyDescent="0.25">
      <c r="A161" s="14" t="s">
        <v>368</v>
      </c>
      <c r="B161" s="4" t="s">
        <v>18</v>
      </c>
      <c r="C161" s="5" t="s">
        <v>22</v>
      </c>
      <c r="D161" s="21"/>
      <c r="E161" s="21">
        <v>4500</v>
      </c>
      <c r="F161" s="21"/>
      <c r="G161" s="20">
        <v>2675</v>
      </c>
      <c r="H161" s="21"/>
      <c r="I161" s="21">
        <v>4775</v>
      </c>
      <c r="J161" s="21"/>
      <c r="K161" s="21">
        <v>4216.5</v>
      </c>
      <c r="L161" s="21"/>
      <c r="M161" s="21"/>
      <c r="N161" s="21"/>
      <c r="O161" s="21"/>
      <c r="P161" s="21"/>
      <c r="Q161" s="21"/>
      <c r="R161" s="21"/>
      <c r="S161" s="21"/>
      <c r="T161" s="21"/>
    </row>
    <row r="162" spans="1:20" x14ac:dyDescent="0.25">
      <c r="A162" s="14" t="s">
        <v>370</v>
      </c>
      <c r="B162" s="4" t="s">
        <v>18</v>
      </c>
      <c r="C162" s="5" t="s">
        <v>87</v>
      </c>
      <c r="D162" s="21"/>
      <c r="E162" s="20">
        <v>4750</v>
      </c>
      <c r="F162" s="21"/>
      <c r="G162" s="21">
        <v>5985</v>
      </c>
      <c r="H162" s="21"/>
      <c r="I162" s="21">
        <v>7875</v>
      </c>
      <c r="J162" s="21"/>
      <c r="K162" s="21"/>
      <c r="L162" s="21"/>
      <c r="M162" s="21"/>
      <c r="N162" s="21"/>
      <c r="O162" s="21"/>
      <c r="P162" s="21"/>
      <c r="Q162" s="21"/>
      <c r="R162" s="21"/>
      <c r="S162" s="21"/>
      <c r="T162" s="21"/>
    </row>
    <row r="163" spans="1:20" x14ac:dyDescent="0.25">
      <c r="A163" s="15" t="s">
        <v>372</v>
      </c>
      <c r="B163" s="10" t="s">
        <v>363</v>
      </c>
      <c r="C163" s="11" t="s">
        <v>105</v>
      </c>
      <c r="D163" s="21"/>
      <c r="E163" s="21">
        <v>19460</v>
      </c>
      <c r="F163" s="21"/>
      <c r="G163" s="19">
        <v>8183</v>
      </c>
      <c r="H163" s="21"/>
      <c r="I163" s="20">
        <v>10185</v>
      </c>
      <c r="J163" s="21"/>
      <c r="K163" s="21">
        <v>12790.04</v>
      </c>
      <c r="L163" s="21"/>
      <c r="M163" s="21"/>
      <c r="N163" s="21"/>
      <c r="O163" s="21"/>
      <c r="P163" s="21"/>
      <c r="Q163" s="21"/>
      <c r="R163" s="21"/>
      <c r="S163" s="21"/>
      <c r="T163" s="21"/>
    </row>
    <row r="164" spans="1:20" x14ac:dyDescent="0.25">
      <c r="A164" s="14" t="s">
        <v>374</v>
      </c>
      <c r="B164" s="4" t="s">
        <v>366</v>
      </c>
      <c r="C164" s="5" t="s">
        <v>19</v>
      </c>
      <c r="D164" s="21"/>
      <c r="E164" s="21">
        <v>17500</v>
      </c>
      <c r="F164" s="21"/>
      <c r="G164" s="21"/>
      <c r="H164" s="21"/>
      <c r="I164" s="20">
        <v>13895</v>
      </c>
      <c r="J164" s="21"/>
      <c r="K164" s="21"/>
      <c r="L164" s="21"/>
      <c r="M164" s="21"/>
      <c r="N164" s="21"/>
      <c r="O164" s="21"/>
      <c r="P164" s="21"/>
      <c r="Q164" s="21"/>
      <c r="R164" s="21"/>
      <c r="S164" s="21"/>
      <c r="T164" s="21"/>
    </row>
    <row r="165" spans="1:20" x14ac:dyDescent="0.25">
      <c r="A165" s="15" t="s">
        <v>376</v>
      </c>
      <c r="B165" s="10" t="s">
        <v>7</v>
      </c>
      <c r="C165" s="11" t="s">
        <v>53</v>
      </c>
      <c r="D165" s="21"/>
      <c r="E165" s="21">
        <v>6000</v>
      </c>
      <c r="F165" s="21"/>
      <c r="G165" s="21">
        <v>5990</v>
      </c>
      <c r="H165" s="21"/>
      <c r="I165" s="21">
        <v>7885</v>
      </c>
      <c r="J165" s="21">
        <v>10485</v>
      </c>
      <c r="K165" s="20">
        <v>5973.5</v>
      </c>
      <c r="L165" s="21"/>
      <c r="M165" s="21">
        <v>11500</v>
      </c>
      <c r="N165" s="21"/>
      <c r="O165" s="21"/>
      <c r="P165" s="21"/>
      <c r="Q165" s="21"/>
      <c r="R165" s="21"/>
      <c r="S165" s="21"/>
      <c r="T165" s="21"/>
    </row>
    <row r="166" spans="1:20" x14ac:dyDescent="0.25">
      <c r="A166" s="15" t="s">
        <v>378</v>
      </c>
      <c r="B166" s="10" t="s">
        <v>7</v>
      </c>
      <c r="C166" s="11" t="s">
        <v>44</v>
      </c>
      <c r="D166" s="21"/>
      <c r="E166" s="21">
        <v>8450</v>
      </c>
      <c r="F166" s="21"/>
      <c r="G166" s="20">
        <v>5675</v>
      </c>
      <c r="H166" s="21"/>
      <c r="I166" s="21">
        <v>6075</v>
      </c>
      <c r="J166" s="21">
        <v>9000</v>
      </c>
      <c r="K166" s="21"/>
      <c r="L166" s="21"/>
      <c r="M166" s="21">
        <v>13000</v>
      </c>
      <c r="N166" s="21"/>
      <c r="O166" s="21"/>
      <c r="P166" s="21"/>
      <c r="Q166" s="21"/>
      <c r="R166" s="21"/>
      <c r="S166" s="21"/>
      <c r="T166" s="21"/>
    </row>
    <row r="167" spans="1:20" x14ac:dyDescent="0.25">
      <c r="A167" s="15" t="s">
        <v>380</v>
      </c>
      <c r="B167" s="10" t="s">
        <v>204</v>
      </c>
      <c r="C167" s="11" t="s">
        <v>44</v>
      </c>
      <c r="D167" s="21"/>
      <c r="E167" s="21">
        <v>16900</v>
      </c>
      <c r="F167" s="21"/>
      <c r="G167" s="20">
        <v>13850</v>
      </c>
      <c r="H167" s="21"/>
      <c r="I167" s="21">
        <v>23480</v>
      </c>
      <c r="J167" s="21"/>
      <c r="K167" s="21">
        <v>19678</v>
      </c>
      <c r="L167" s="21"/>
      <c r="M167" s="21">
        <v>32000</v>
      </c>
      <c r="N167" s="21"/>
      <c r="O167" s="21"/>
      <c r="P167" s="21"/>
      <c r="Q167" s="21"/>
      <c r="R167" s="21"/>
      <c r="S167" s="21"/>
      <c r="T167" s="21"/>
    </row>
    <row r="168" spans="1:20" x14ac:dyDescent="0.25">
      <c r="A168" s="15" t="s">
        <v>382</v>
      </c>
      <c r="B168" s="10" t="s">
        <v>366</v>
      </c>
      <c r="C168" s="11" t="s">
        <v>384</v>
      </c>
      <c r="D168" s="21"/>
      <c r="E168" s="21">
        <v>19460</v>
      </c>
      <c r="F168" s="21"/>
      <c r="G168" s="21"/>
      <c r="H168" s="21"/>
      <c r="I168" s="21">
        <v>13265</v>
      </c>
      <c r="J168" s="20">
        <v>14679</v>
      </c>
      <c r="K168" s="21"/>
      <c r="L168" s="21"/>
      <c r="M168" s="21"/>
      <c r="N168" s="21"/>
      <c r="O168" s="21"/>
      <c r="P168" s="21"/>
      <c r="Q168" s="21"/>
      <c r="R168" s="21"/>
      <c r="S168" s="21"/>
      <c r="T168" s="21"/>
    </row>
    <row r="169" spans="1:20" x14ac:dyDescent="0.25">
      <c r="A169" s="15" t="s">
        <v>385</v>
      </c>
      <c r="B169" s="10" t="s">
        <v>204</v>
      </c>
      <c r="C169" s="11" t="s">
        <v>387</v>
      </c>
      <c r="D169" s="21"/>
      <c r="E169" s="21">
        <v>27800</v>
      </c>
      <c r="F169" s="21"/>
      <c r="G169" s="21">
        <v>14250</v>
      </c>
      <c r="H169" s="21"/>
      <c r="I169" s="20">
        <v>19670</v>
      </c>
      <c r="J169" s="21"/>
      <c r="K169" s="21"/>
      <c r="L169" s="21"/>
      <c r="M169" s="21"/>
      <c r="N169" s="21"/>
      <c r="O169" s="21"/>
      <c r="P169" s="21"/>
      <c r="Q169" s="21"/>
      <c r="R169" s="21"/>
      <c r="S169" s="21"/>
      <c r="T169" s="21"/>
    </row>
    <row r="170" spans="1:20" x14ac:dyDescent="0.25">
      <c r="A170" s="15" t="s">
        <v>388</v>
      </c>
      <c r="B170" s="10" t="s">
        <v>149</v>
      </c>
      <c r="C170" s="11" t="s">
        <v>87</v>
      </c>
      <c r="D170" s="21"/>
      <c r="E170" s="20">
        <v>27000</v>
      </c>
      <c r="F170" s="21"/>
      <c r="G170" s="21"/>
      <c r="H170" s="21"/>
      <c r="I170" s="19">
        <v>7755</v>
      </c>
      <c r="J170" s="21"/>
      <c r="K170" s="21"/>
      <c r="L170" s="21"/>
      <c r="M170" s="21"/>
      <c r="N170" s="21"/>
      <c r="O170" s="21"/>
      <c r="P170" s="21"/>
      <c r="Q170" s="21"/>
      <c r="R170" s="21"/>
      <c r="S170" s="21"/>
      <c r="T170" s="21"/>
    </row>
    <row r="171" spans="1:20" x14ac:dyDescent="0.25">
      <c r="A171" s="14" t="s">
        <v>390</v>
      </c>
      <c r="B171" s="4" t="s">
        <v>18</v>
      </c>
      <c r="C171" s="5" t="s">
        <v>392</v>
      </c>
      <c r="D171" s="21"/>
      <c r="E171" s="21"/>
      <c r="F171" s="21">
        <v>10542.06</v>
      </c>
      <c r="G171" s="19">
        <v>6650</v>
      </c>
      <c r="H171" s="21"/>
      <c r="I171" s="21">
        <v>7275</v>
      </c>
      <c r="J171" s="21"/>
      <c r="K171" s="21"/>
      <c r="L171" s="21"/>
      <c r="M171" s="21"/>
      <c r="N171" s="21"/>
      <c r="O171" s="21"/>
      <c r="P171" s="21"/>
      <c r="Q171" s="21"/>
      <c r="R171" s="21"/>
      <c r="S171" s="21"/>
      <c r="T171" s="21"/>
    </row>
    <row r="172" spans="1:20" x14ac:dyDescent="0.25">
      <c r="A172" s="15" t="s">
        <v>393</v>
      </c>
      <c r="B172" s="10" t="s">
        <v>7</v>
      </c>
      <c r="C172" s="11" t="s">
        <v>395</v>
      </c>
      <c r="D172" s="21"/>
      <c r="E172" s="20">
        <v>6000</v>
      </c>
      <c r="F172" s="21">
        <v>12299.07</v>
      </c>
      <c r="G172" s="21">
        <v>10950</v>
      </c>
      <c r="H172" s="21"/>
      <c r="I172" s="21">
        <v>12245</v>
      </c>
      <c r="J172" s="21"/>
      <c r="K172" s="21"/>
      <c r="L172" s="21"/>
      <c r="M172" s="21"/>
      <c r="N172" s="21"/>
      <c r="O172" s="21"/>
      <c r="P172" s="21"/>
      <c r="Q172" s="21"/>
      <c r="R172" s="21"/>
      <c r="S172" s="21"/>
      <c r="T172" s="21"/>
    </row>
    <row r="173" spans="1:20" x14ac:dyDescent="0.25">
      <c r="A173" s="15" t="s">
        <v>396</v>
      </c>
      <c r="B173" s="10" t="s">
        <v>398</v>
      </c>
      <c r="C173" s="11" t="s">
        <v>399</v>
      </c>
      <c r="D173" s="21"/>
      <c r="E173" s="21">
        <v>9500</v>
      </c>
      <c r="F173" s="21"/>
      <c r="G173" s="21"/>
      <c r="H173" s="21"/>
      <c r="I173" s="20">
        <v>7800</v>
      </c>
      <c r="J173" s="21"/>
      <c r="K173" s="21"/>
      <c r="L173" s="21"/>
      <c r="M173" s="21"/>
      <c r="N173" s="21"/>
      <c r="O173" s="21"/>
      <c r="P173" s="21"/>
      <c r="Q173" s="21"/>
      <c r="R173" s="21"/>
      <c r="S173" s="21"/>
      <c r="T173" s="21"/>
    </row>
    <row r="174" spans="1:20" x14ac:dyDescent="0.25">
      <c r="A174" s="15" t="s">
        <v>400</v>
      </c>
      <c r="B174" s="10" t="s">
        <v>135</v>
      </c>
      <c r="C174" s="11" t="s">
        <v>399</v>
      </c>
      <c r="D174" s="21"/>
      <c r="E174" s="21">
        <v>28500</v>
      </c>
      <c r="F174" s="21"/>
      <c r="G174" s="21"/>
      <c r="H174" s="21"/>
      <c r="I174" s="20">
        <v>23100</v>
      </c>
      <c r="J174" s="21"/>
      <c r="K174" s="21"/>
      <c r="L174" s="21"/>
      <c r="M174" s="21"/>
      <c r="N174" s="21"/>
      <c r="O174" s="21"/>
      <c r="P174" s="21"/>
      <c r="Q174" s="21"/>
      <c r="R174" s="21"/>
      <c r="S174" s="21"/>
      <c r="T174" s="21"/>
    </row>
    <row r="175" spans="1:20" x14ac:dyDescent="0.25">
      <c r="A175" s="15" t="s">
        <v>402</v>
      </c>
      <c r="B175" s="10" t="s">
        <v>404</v>
      </c>
      <c r="C175" s="11" t="s">
        <v>405</v>
      </c>
      <c r="D175" s="21">
        <v>17070</v>
      </c>
      <c r="E175" s="21">
        <v>1500</v>
      </c>
      <c r="F175" s="21"/>
      <c r="G175" s="21">
        <v>11500</v>
      </c>
      <c r="H175" s="21">
        <v>52000</v>
      </c>
      <c r="I175" s="21">
        <v>12450</v>
      </c>
      <c r="J175" s="21"/>
      <c r="K175" s="20">
        <v>1090</v>
      </c>
      <c r="L175" s="21"/>
      <c r="M175" s="21"/>
      <c r="N175" s="21"/>
      <c r="O175" s="21"/>
      <c r="P175" s="21"/>
      <c r="Q175" s="21"/>
      <c r="R175" s="21"/>
      <c r="S175" s="21"/>
      <c r="T175" s="21"/>
    </row>
    <row r="176" spans="1:20" x14ac:dyDescent="0.25">
      <c r="A176" s="14" t="s">
        <v>406</v>
      </c>
      <c r="B176" s="4" t="s">
        <v>408</v>
      </c>
      <c r="C176" s="5" t="s">
        <v>409</v>
      </c>
      <c r="D176" s="21">
        <v>51570</v>
      </c>
      <c r="E176" s="21"/>
      <c r="F176" s="21"/>
      <c r="G176" s="21">
        <v>13500</v>
      </c>
      <c r="H176" s="21"/>
      <c r="I176" s="21">
        <v>16500</v>
      </c>
      <c r="J176" s="21"/>
      <c r="K176" s="20">
        <v>1370</v>
      </c>
      <c r="L176" s="21">
        <v>42680</v>
      </c>
      <c r="M176" s="21"/>
      <c r="N176" s="21"/>
      <c r="O176" s="21"/>
      <c r="P176" s="21"/>
      <c r="Q176" s="21"/>
      <c r="R176" s="21"/>
      <c r="S176" s="21"/>
      <c r="T176" s="21"/>
    </row>
    <row r="177" spans="1:20" x14ac:dyDescent="0.25">
      <c r="A177" s="14" t="s">
        <v>410</v>
      </c>
      <c r="B177" s="4" t="s">
        <v>40</v>
      </c>
      <c r="C177" s="12"/>
      <c r="D177" s="21"/>
      <c r="E177" s="21"/>
      <c r="F177" s="21"/>
      <c r="G177" s="21"/>
      <c r="H177" s="21"/>
      <c r="I177" s="21"/>
      <c r="J177" s="21"/>
      <c r="K177" s="21"/>
      <c r="L177" s="21"/>
      <c r="M177" s="21"/>
      <c r="N177" s="21"/>
      <c r="O177" s="21"/>
      <c r="P177" s="21"/>
      <c r="Q177" s="21"/>
      <c r="R177" s="21"/>
      <c r="S177" s="21"/>
      <c r="T177" s="21"/>
    </row>
    <row r="178" spans="1:20" x14ac:dyDescent="0.25">
      <c r="A178" s="14" t="s">
        <v>412</v>
      </c>
      <c r="B178" s="4" t="s">
        <v>67</v>
      </c>
      <c r="C178" s="12"/>
      <c r="D178" s="21"/>
      <c r="E178" s="21"/>
      <c r="F178" s="21"/>
      <c r="G178" s="21"/>
      <c r="H178" s="21"/>
      <c r="I178" s="21"/>
      <c r="J178" s="21"/>
      <c r="K178" s="21"/>
      <c r="L178" s="21"/>
      <c r="M178" s="21"/>
      <c r="N178" s="21"/>
      <c r="O178" s="21"/>
      <c r="P178" s="21"/>
      <c r="Q178" s="21"/>
      <c r="R178" s="21"/>
      <c r="S178" s="21"/>
      <c r="T178" s="21"/>
    </row>
    <row r="179" spans="1:20" x14ac:dyDescent="0.25">
      <c r="A179" s="14" t="s">
        <v>414</v>
      </c>
      <c r="B179" s="4" t="s">
        <v>81</v>
      </c>
      <c r="C179" s="12"/>
      <c r="D179" s="21"/>
      <c r="E179" s="21"/>
      <c r="F179" s="21"/>
      <c r="G179" s="21"/>
      <c r="H179" s="21"/>
      <c r="I179" s="21"/>
      <c r="J179" s="21"/>
      <c r="K179" s="21"/>
      <c r="L179" s="21"/>
      <c r="M179" s="21"/>
      <c r="N179" s="21"/>
      <c r="O179" s="21"/>
      <c r="P179" s="21"/>
      <c r="Q179" s="21"/>
      <c r="R179" s="21"/>
      <c r="S179" s="21"/>
      <c r="T179" s="21"/>
    </row>
    <row r="180" spans="1:20" x14ac:dyDescent="0.25">
      <c r="A180" s="14" t="s">
        <v>416</v>
      </c>
      <c r="B180" s="4" t="s">
        <v>125</v>
      </c>
      <c r="C180" s="5" t="s">
        <v>418</v>
      </c>
      <c r="D180" s="21"/>
      <c r="E180" s="20">
        <v>47200</v>
      </c>
      <c r="F180" s="21"/>
      <c r="G180" s="21"/>
      <c r="H180" s="21"/>
      <c r="I180" s="21"/>
      <c r="J180" s="21"/>
      <c r="K180" s="21">
        <v>219976</v>
      </c>
      <c r="L180" s="21"/>
      <c r="M180" s="21"/>
      <c r="N180" s="21"/>
      <c r="O180" s="21"/>
      <c r="P180" s="21"/>
      <c r="Q180" s="21"/>
      <c r="R180" s="21"/>
      <c r="S180" s="21"/>
      <c r="T180" s="21"/>
    </row>
    <row r="181" spans="1:20" x14ac:dyDescent="0.25">
      <c r="A181" s="14" t="s">
        <v>419</v>
      </c>
      <c r="B181" s="4" t="s">
        <v>421</v>
      </c>
      <c r="C181" s="5" t="s">
        <v>64</v>
      </c>
      <c r="D181" s="21"/>
      <c r="E181" s="21">
        <v>27500</v>
      </c>
      <c r="F181" s="21"/>
      <c r="G181" s="21"/>
      <c r="H181" s="21"/>
      <c r="I181" s="21"/>
      <c r="J181" s="21"/>
      <c r="K181" s="20">
        <v>2164.58</v>
      </c>
      <c r="L181" s="21"/>
      <c r="M181" s="21"/>
      <c r="N181" s="21"/>
      <c r="O181" s="21"/>
      <c r="P181" s="21"/>
      <c r="Q181" s="21"/>
      <c r="R181" s="21"/>
      <c r="S181" s="21"/>
      <c r="T181" s="21"/>
    </row>
    <row r="182" spans="1:20" x14ac:dyDescent="0.25">
      <c r="A182" s="14" t="s">
        <v>422</v>
      </c>
      <c r="B182" s="4" t="s">
        <v>83</v>
      </c>
      <c r="C182" s="5" t="s">
        <v>424</v>
      </c>
      <c r="D182" s="21"/>
      <c r="E182" s="21"/>
      <c r="F182" s="20">
        <v>3329.18</v>
      </c>
      <c r="G182" s="21"/>
      <c r="H182" s="21"/>
      <c r="I182" s="21"/>
      <c r="J182" s="21"/>
      <c r="K182" s="21"/>
      <c r="L182" s="21"/>
      <c r="M182" s="21"/>
      <c r="N182" s="21"/>
      <c r="O182" s="21"/>
      <c r="P182" s="21"/>
      <c r="Q182" s="21"/>
      <c r="R182" s="21"/>
      <c r="S182" s="21"/>
      <c r="T182" s="21"/>
    </row>
    <row r="183" spans="1:20" x14ac:dyDescent="0.25">
      <c r="A183" s="14" t="s">
        <v>425</v>
      </c>
      <c r="B183" s="4" t="s">
        <v>224</v>
      </c>
      <c r="C183" s="5"/>
      <c r="D183" s="21"/>
      <c r="E183" s="21"/>
      <c r="F183" s="21"/>
      <c r="G183" s="21"/>
      <c r="H183" s="21"/>
      <c r="I183" s="21"/>
      <c r="J183" s="21"/>
      <c r="K183" s="21"/>
      <c r="L183" s="21"/>
      <c r="M183" s="21"/>
      <c r="N183" s="21"/>
      <c r="O183" s="21"/>
      <c r="P183" s="21"/>
      <c r="Q183" s="21"/>
      <c r="R183" s="21"/>
      <c r="S183" s="21"/>
      <c r="T183" s="21"/>
    </row>
    <row r="184" spans="1:20" x14ac:dyDescent="0.25">
      <c r="A184" s="14" t="s">
        <v>427</v>
      </c>
      <c r="B184" s="4" t="s">
        <v>227</v>
      </c>
      <c r="C184" s="5"/>
      <c r="D184" s="21"/>
      <c r="E184" s="21"/>
      <c r="F184" s="21"/>
      <c r="G184" s="21"/>
      <c r="H184" s="21"/>
      <c r="I184" s="21"/>
      <c r="J184" s="21"/>
      <c r="K184" s="21"/>
      <c r="L184" s="21"/>
      <c r="M184" s="21"/>
      <c r="N184" s="21"/>
      <c r="O184" s="21"/>
      <c r="P184" s="21"/>
      <c r="Q184" s="21"/>
      <c r="R184" s="21"/>
      <c r="S184" s="21"/>
      <c r="T184" s="21"/>
    </row>
    <row r="185" spans="1:20" x14ac:dyDescent="0.25">
      <c r="A185" s="14" t="s">
        <v>429</v>
      </c>
      <c r="B185" s="4" t="s">
        <v>224</v>
      </c>
      <c r="C185" s="5" t="s">
        <v>431</v>
      </c>
      <c r="D185" s="21"/>
      <c r="E185" s="21"/>
      <c r="F185" s="21"/>
      <c r="G185" s="21"/>
      <c r="H185" s="21"/>
      <c r="I185" s="21"/>
      <c r="J185" s="21"/>
      <c r="K185" s="20">
        <v>260.04000000000002</v>
      </c>
      <c r="L185" s="21"/>
      <c r="M185" s="21"/>
      <c r="N185" s="21"/>
      <c r="O185" s="21"/>
      <c r="P185" s="21"/>
      <c r="Q185" s="21"/>
      <c r="R185" s="21"/>
      <c r="S185" s="21"/>
      <c r="T185" s="21"/>
    </row>
    <row r="186" spans="1:20" x14ac:dyDescent="0.25">
      <c r="A186" s="15" t="s">
        <v>432</v>
      </c>
      <c r="B186" s="10" t="s">
        <v>434</v>
      </c>
      <c r="C186" s="11" t="s">
        <v>435</v>
      </c>
      <c r="D186" s="21">
        <v>378.12</v>
      </c>
      <c r="E186" s="21"/>
      <c r="F186" s="21"/>
      <c r="G186" s="21"/>
      <c r="H186" s="21"/>
      <c r="I186" s="21"/>
      <c r="J186" s="21"/>
      <c r="K186" s="21"/>
      <c r="L186" s="21">
        <v>313.32</v>
      </c>
      <c r="M186" s="21"/>
      <c r="N186" s="21"/>
      <c r="O186" s="21"/>
      <c r="P186" s="21">
        <v>1785</v>
      </c>
      <c r="Q186" s="21">
        <v>374</v>
      </c>
      <c r="R186" s="20">
        <v>176</v>
      </c>
      <c r="S186" s="21">
        <v>576.20000000000005</v>
      </c>
      <c r="T186" s="21"/>
    </row>
    <row r="187" spans="1:20" x14ac:dyDescent="0.25">
      <c r="A187" s="15" t="s">
        <v>436</v>
      </c>
      <c r="B187" s="10" t="s">
        <v>438</v>
      </c>
      <c r="C187" s="11" t="s">
        <v>439</v>
      </c>
      <c r="D187" s="21">
        <v>2887.55</v>
      </c>
      <c r="E187" s="21"/>
      <c r="F187" s="21"/>
      <c r="G187" s="21"/>
      <c r="H187" s="21"/>
      <c r="I187" s="21"/>
      <c r="J187" s="21"/>
      <c r="K187" s="21">
        <v>7087.26</v>
      </c>
      <c r="L187" s="20">
        <v>2392.5500000000002</v>
      </c>
      <c r="M187" s="21"/>
      <c r="N187" s="21"/>
      <c r="O187" s="21"/>
      <c r="P187" s="21">
        <v>2840</v>
      </c>
      <c r="Q187" s="21">
        <v>2230</v>
      </c>
      <c r="R187" s="21"/>
      <c r="S187" s="21">
        <v>9488</v>
      </c>
      <c r="T187" s="21"/>
    </row>
    <row r="188" spans="1:20" x14ac:dyDescent="0.25">
      <c r="A188" s="15" t="s">
        <v>440</v>
      </c>
      <c r="B188" s="10" t="s">
        <v>442</v>
      </c>
      <c r="C188" s="11" t="s">
        <v>443</v>
      </c>
      <c r="D188" s="21">
        <v>9449.6</v>
      </c>
      <c r="E188" s="21"/>
      <c r="F188" s="21"/>
      <c r="G188" s="21"/>
      <c r="H188" s="21"/>
      <c r="I188" s="21"/>
      <c r="J188" s="21"/>
      <c r="K188" s="21"/>
      <c r="L188" s="20">
        <v>7830</v>
      </c>
      <c r="M188" s="21"/>
      <c r="N188" s="21"/>
      <c r="O188" s="21"/>
      <c r="P188" s="21">
        <v>16200</v>
      </c>
      <c r="Q188" s="21">
        <v>8645</v>
      </c>
      <c r="R188" s="21"/>
      <c r="S188" s="21">
        <v>8293</v>
      </c>
      <c r="T188" s="21"/>
    </row>
    <row r="189" spans="1:20" x14ac:dyDescent="0.25">
      <c r="A189" s="15" t="s">
        <v>444</v>
      </c>
      <c r="B189" s="10" t="s">
        <v>446</v>
      </c>
      <c r="C189" s="11" t="s">
        <v>31</v>
      </c>
      <c r="D189" s="21">
        <v>577.51</v>
      </c>
      <c r="E189" s="21"/>
      <c r="F189" s="21"/>
      <c r="G189" s="21"/>
      <c r="H189" s="21"/>
      <c r="I189" s="21"/>
      <c r="J189" s="21"/>
      <c r="K189" s="21"/>
      <c r="L189" s="20">
        <v>550.92999999999995</v>
      </c>
      <c r="M189" s="21"/>
      <c r="N189" s="21"/>
      <c r="O189" s="21"/>
      <c r="P189" s="21">
        <v>1020</v>
      </c>
      <c r="Q189" s="21">
        <v>602.5</v>
      </c>
      <c r="R189" s="21"/>
      <c r="S189" s="21"/>
      <c r="T189" s="21"/>
    </row>
    <row r="190" spans="1:20" x14ac:dyDescent="0.25">
      <c r="A190" s="15" t="s">
        <v>447</v>
      </c>
      <c r="B190" s="10" t="s">
        <v>438</v>
      </c>
      <c r="C190" s="11" t="s">
        <v>31</v>
      </c>
      <c r="D190" s="21">
        <v>3500.3</v>
      </c>
      <c r="E190" s="21"/>
      <c r="F190" s="21"/>
      <c r="G190" s="21"/>
      <c r="H190" s="21"/>
      <c r="I190" s="21"/>
      <c r="J190" s="21"/>
      <c r="K190" s="21"/>
      <c r="L190" s="20">
        <v>2900</v>
      </c>
      <c r="M190" s="21"/>
      <c r="N190" s="21"/>
      <c r="O190" s="21"/>
      <c r="P190" s="21">
        <v>7312.5</v>
      </c>
      <c r="Q190" s="21">
        <v>4850</v>
      </c>
      <c r="R190" s="21"/>
      <c r="S190" s="21"/>
      <c r="T190" s="21"/>
    </row>
    <row r="191" spans="1:20" x14ac:dyDescent="0.25">
      <c r="A191" s="15" t="s">
        <v>449</v>
      </c>
      <c r="B191" s="10" t="s">
        <v>451</v>
      </c>
      <c r="C191" s="11" t="s">
        <v>31</v>
      </c>
      <c r="D191" s="21">
        <v>3500.3</v>
      </c>
      <c r="E191" s="21"/>
      <c r="F191" s="21"/>
      <c r="G191" s="21"/>
      <c r="H191" s="21"/>
      <c r="I191" s="21"/>
      <c r="J191" s="21"/>
      <c r="K191" s="21"/>
      <c r="L191" s="20">
        <v>2900</v>
      </c>
      <c r="M191" s="21"/>
      <c r="N191" s="21"/>
      <c r="O191" s="21"/>
      <c r="P191" s="21">
        <v>5100</v>
      </c>
      <c r="Q191" s="21"/>
      <c r="R191" s="21"/>
      <c r="S191" s="21"/>
      <c r="T191" s="21"/>
    </row>
    <row r="192" spans="1:20" x14ac:dyDescent="0.25">
      <c r="A192" s="15" t="s">
        <v>452</v>
      </c>
      <c r="B192" s="10" t="s">
        <v>451</v>
      </c>
      <c r="C192" s="11" t="s">
        <v>31</v>
      </c>
      <c r="D192" s="21">
        <v>3923.55</v>
      </c>
      <c r="E192" s="21"/>
      <c r="F192" s="21"/>
      <c r="G192" s="21"/>
      <c r="H192" s="21"/>
      <c r="I192" s="21"/>
      <c r="J192" s="21"/>
      <c r="K192" s="21"/>
      <c r="L192" s="20">
        <v>3262.6</v>
      </c>
      <c r="M192" s="21"/>
      <c r="N192" s="21"/>
      <c r="O192" s="21"/>
      <c r="P192" s="21">
        <v>7912.5</v>
      </c>
      <c r="Q192" s="21"/>
      <c r="R192" s="21"/>
      <c r="S192" s="21"/>
      <c r="T192" s="21"/>
    </row>
    <row r="193" spans="1:20" x14ac:dyDescent="0.25">
      <c r="A193" s="15" t="s">
        <v>454</v>
      </c>
      <c r="B193" s="10" t="s">
        <v>446</v>
      </c>
      <c r="C193" s="11" t="s">
        <v>31</v>
      </c>
      <c r="D193" s="21">
        <v>665.01</v>
      </c>
      <c r="E193" s="21"/>
      <c r="F193" s="21"/>
      <c r="G193" s="21"/>
      <c r="H193" s="21"/>
      <c r="I193" s="21"/>
      <c r="J193" s="21"/>
      <c r="K193" s="21"/>
      <c r="L193" s="20">
        <v>550.92999999999995</v>
      </c>
      <c r="M193" s="21"/>
      <c r="N193" s="21"/>
      <c r="O193" s="21"/>
      <c r="P193" s="21">
        <v>975</v>
      </c>
      <c r="Q193" s="21">
        <v>602.5</v>
      </c>
      <c r="R193" s="21"/>
      <c r="S193" s="21"/>
      <c r="T193" s="21"/>
    </row>
    <row r="194" spans="1:20" x14ac:dyDescent="0.25">
      <c r="A194" s="15" t="s">
        <v>456</v>
      </c>
      <c r="B194" s="10" t="s">
        <v>451</v>
      </c>
      <c r="C194" s="11" t="s">
        <v>458</v>
      </c>
      <c r="D194" s="21">
        <v>3937.8</v>
      </c>
      <c r="E194" s="21"/>
      <c r="F194" s="21"/>
      <c r="G194" s="21"/>
      <c r="H194" s="21"/>
      <c r="I194" s="21"/>
      <c r="J194" s="21"/>
      <c r="K194" s="21">
        <v>3356.4</v>
      </c>
      <c r="L194" s="21">
        <v>3262.6</v>
      </c>
      <c r="M194" s="21"/>
      <c r="N194" s="21"/>
      <c r="O194" s="21"/>
      <c r="P194" s="21">
        <v>6600</v>
      </c>
      <c r="Q194" s="21">
        <v>5135</v>
      </c>
      <c r="R194" s="21"/>
      <c r="S194" s="21"/>
      <c r="T194" s="20">
        <v>2390.5</v>
      </c>
    </row>
    <row r="195" spans="1:20" x14ac:dyDescent="0.25">
      <c r="A195" s="15" t="s">
        <v>459</v>
      </c>
      <c r="B195" s="10" t="s">
        <v>446</v>
      </c>
      <c r="C195" s="11" t="s">
        <v>461</v>
      </c>
      <c r="D195" s="21"/>
      <c r="E195" s="21"/>
      <c r="F195" s="21"/>
      <c r="G195" s="21"/>
      <c r="H195" s="21"/>
      <c r="I195" s="21"/>
      <c r="J195" s="21"/>
      <c r="K195" s="21"/>
      <c r="L195" s="21">
        <v>579.96</v>
      </c>
      <c r="M195" s="21"/>
      <c r="N195" s="21"/>
      <c r="O195" s="21"/>
      <c r="P195" s="21">
        <v>1162.5</v>
      </c>
      <c r="Q195" s="21">
        <v>661</v>
      </c>
      <c r="R195" s="21"/>
      <c r="S195" s="21"/>
      <c r="T195" s="20">
        <v>478.1</v>
      </c>
    </row>
    <row r="196" spans="1:20" x14ac:dyDescent="0.25">
      <c r="A196" s="14" t="s">
        <v>462</v>
      </c>
      <c r="B196" s="4" t="s">
        <v>446</v>
      </c>
      <c r="C196" s="5" t="s">
        <v>464</v>
      </c>
      <c r="D196" s="21"/>
      <c r="E196" s="21"/>
      <c r="F196" s="21"/>
      <c r="G196" s="21"/>
      <c r="H196" s="21"/>
      <c r="I196" s="21"/>
      <c r="J196" s="21"/>
      <c r="K196" s="21"/>
      <c r="L196" s="21"/>
      <c r="M196" s="21"/>
      <c r="N196" s="21"/>
      <c r="O196" s="21"/>
      <c r="P196" s="21">
        <v>847.5</v>
      </c>
      <c r="Q196" s="20">
        <v>661</v>
      </c>
      <c r="R196" s="21"/>
      <c r="S196" s="21"/>
      <c r="T196" s="21"/>
    </row>
    <row r="197" spans="1:20" x14ac:dyDescent="0.25">
      <c r="A197" s="15" t="s">
        <v>465</v>
      </c>
      <c r="B197" s="10" t="s">
        <v>467</v>
      </c>
      <c r="C197" s="11" t="s">
        <v>458</v>
      </c>
      <c r="D197" s="21"/>
      <c r="E197" s="21"/>
      <c r="F197" s="21"/>
      <c r="G197" s="21"/>
      <c r="H197" s="21"/>
      <c r="I197" s="21"/>
      <c r="J197" s="21"/>
      <c r="K197" s="21">
        <v>2145.2399999999998</v>
      </c>
      <c r="L197" s="21">
        <v>1739.88</v>
      </c>
      <c r="M197" s="21"/>
      <c r="N197" s="21"/>
      <c r="O197" s="21"/>
      <c r="P197" s="21">
        <v>3645</v>
      </c>
      <c r="Q197" s="21">
        <v>3081</v>
      </c>
      <c r="R197" s="21"/>
      <c r="S197" s="21"/>
      <c r="T197" s="20">
        <v>1434.3</v>
      </c>
    </row>
    <row r="198" spans="1:20" x14ac:dyDescent="0.25">
      <c r="A198" s="15" t="s">
        <v>468</v>
      </c>
      <c r="B198" s="10" t="s">
        <v>442</v>
      </c>
      <c r="C198" s="11" t="s">
        <v>470</v>
      </c>
      <c r="D198" s="21">
        <v>7000.5</v>
      </c>
      <c r="E198" s="21"/>
      <c r="F198" s="21"/>
      <c r="G198" s="21"/>
      <c r="H198" s="21"/>
      <c r="I198" s="21"/>
      <c r="J198" s="21"/>
      <c r="K198" s="21">
        <v>7150.8</v>
      </c>
      <c r="L198" s="21">
        <v>5799.6</v>
      </c>
      <c r="M198" s="21"/>
      <c r="N198" s="21"/>
      <c r="O198" s="21"/>
      <c r="P198" s="21">
        <v>5325</v>
      </c>
      <c r="Q198" s="21">
        <v>5580</v>
      </c>
      <c r="R198" s="21"/>
      <c r="S198" s="21"/>
      <c r="T198" s="20">
        <v>4781</v>
      </c>
    </row>
    <row r="199" spans="1:20" x14ac:dyDescent="0.25">
      <c r="A199" s="14" t="s">
        <v>471</v>
      </c>
      <c r="B199" s="4" t="s">
        <v>438</v>
      </c>
      <c r="C199" s="5" t="s">
        <v>458</v>
      </c>
      <c r="D199" s="21">
        <v>3500.25</v>
      </c>
      <c r="E199" s="21"/>
      <c r="F199" s="21"/>
      <c r="G199" s="21"/>
      <c r="H199" s="21"/>
      <c r="I199" s="21"/>
      <c r="J199" s="21"/>
      <c r="K199" s="21">
        <v>3179.4</v>
      </c>
      <c r="L199" s="21">
        <v>2899.8</v>
      </c>
      <c r="M199" s="21"/>
      <c r="N199" s="21"/>
      <c r="O199" s="21"/>
      <c r="P199" s="21">
        <v>3787</v>
      </c>
      <c r="Q199" s="21">
        <v>3350</v>
      </c>
      <c r="R199" s="21"/>
      <c r="S199" s="21"/>
      <c r="T199" s="20">
        <v>2390.5</v>
      </c>
    </row>
    <row r="200" spans="1:20" x14ac:dyDescent="0.25">
      <c r="A200" s="15" t="s">
        <v>473</v>
      </c>
      <c r="B200" s="10" t="s">
        <v>475</v>
      </c>
      <c r="C200" s="11" t="s">
        <v>443</v>
      </c>
      <c r="D200" s="21">
        <v>875.06</v>
      </c>
      <c r="E200" s="21"/>
      <c r="F200" s="21"/>
      <c r="G200" s="21"/>
      <c r="H200" s="21"/>
      <c r="I200" s="21"/>
      <c r="J200" s="21"/>
      <c r="K200" s="21"/>
      <c r="L200" s="20">
        <v>724.95</v>
      </c>
      <c r="M200" s="21"/>
      <c r="N200" s="21"/>
      <c r="O200" s="21"/>
      <c r="P200" s="21">
        <v>1342.5</v>
      </c>
      <c r="Q200" s="21">
        <v>586</v>
      </c>
      <c r="R200" s="21"/>
      <c r="S200" s="21"/>
      <c r="T200" s="21"/>
    </row>
    <row r="201" spans="1:20" x14ac:dyDescent="0.25">
      <c r="A201" s="14" t="s">
        <v>476</v>
      </c>
      <c r="B201" s="4" t="s">
        <v>451</v>
      </c>
      <c r="C201" s="5" t="s">
        <v>439</v>
      </c>
      <c r="D201" s="21">
        <v>4013.35</v>
      </c>
      <c r="E201" s="21"/>
      <c r="F201" s="21"/>
      <c r="G201" s="21"/>
      <c r="H201" s="21"/>
      <c r="I201" s="21"/>
      <c r="J201" s="21"/>
      <c r="K201" s="21"/>
      <c r="L201" s="20">
        <v>3915.03</v>
      </c>
      <c r="M201" s="21"/>
      <c r="N201" s="21"/>
      <c r="O201" s="21"/>
      <c r="P201" s="21">
        <v>7312.5</v>
      </c>
      <c r="Q201" s="21">
        <v>2910</v>
      </c>
      <c r="R201" s="21"/>
      <c r="S201" s="21"/>
      <c r="T201" s="21"/>
    </row>
    <row r="202" spans="1:20" x14ac:dyDescent="0.25">
      <c r="A202" s="14" t="s">
        <v>478</v>
      </c>
      <c r="B202" s="4" t="s">
        <v>480</v>
      </c>
      <c r="C202" s="5" t="s">
        <v>633</v>
      </c>
      <c r="D202" s="21"/>
      <c r="E202" s="21"/>
      <c r="F202" s="21"/>
      <c r="G202" s="21"/>
      <c r="H202" s="21"/>
      <c r="I202" s="21"/>
      <c r="J202" s="21"/>
      <c r="K202" s="21"/>
      <c r="L202" s="21"/>
      <c r="M202" s="21"/>
      <c r="N202" s="21"/>
      <c r="O202" s="21"/>
      <c r="P202" s="20">
        <v>20700</v>
      </c>
      <c r="Q202" s="21"/>
      <c r="R202" s="21"/>
      <c r="S202" s="21"/>
      <c r="T202" s="21"/>
    </row>
    <row r="203" spans="1:20" x14ac:dyDescent="0.25">
      <c r="A203" s="14" t="s">
        <v>481</v>
      </c>
      <c r="B203" s="4" t="s">
        <v>446</v>
      </c>
      <c r="C203" s="5" t="s">
        <v>439</v>
      </c>
      <c r="D203" s="21">
        <v>875.08</v>
      </c>
      <c r="E203" s="21"/>
      <c r="F203" s="21"/>
      <c r="G203" s="21"/>
      <c r="H203" s="21"/>
      <c r="I203" s="21"/>
      <c r="J203" s="21"/>
      <c r="K203" s="21"/>
      <c r="L203" s="20">
        <v>724.95</v>
      </c>
      <c r="M203" s="21"/>
      <c r="N203" s="21"/>
      <c r="O203" s="21"/>
      <c r="P203" s="21">
        <v>1050</v>
      </c>
      <c r="Q203" s="21"/>
      <c r="R203" s="21"/>
      <c r="S203" s="21"/>
      <c r="T203" s="21"/>
    </row>
    <row r="204" spans="1:20" x14ac:dyDescent="0.25">
      <c r="A204" s="14" t="s">
        <v>483</v>
      </c>
      <c r="B204" s="4" t="s">
        <v>485</v>
      </c>
      <c r="C204" s="5" t="s">
        <v>470</v>
      </c>
      <c r="D204" s="21">
        <v>10500.9</v>
      </c>
      <c r="E204" s="21"/>
      <c r="F204" s="21"/>
      <c r="G204" s="21"/>
      <c r="H204" s="21"/>
      <c r="I204" s="21"/>
      <c r="J204" s="21"/>
      <c r="K204" s="21"/>
      <c r="L204" s="21">
        <v>8699.4</v>
      </c>
      <c r="M204" s="21"/>
      <c r="N204" s="21"/>
      <c r="O204" s="21"/>
      <c r="P204" s="21">
        <v>15975</v>
      </c>
      <c r="Q204" s="21">
        <v>10050</v>
      </c>
      <c r="R204" s="21">
        <v>8250</v>
      </c>
      <c r="S204" s="21"/>
      <c r="T204" s="20">
        <v>7171.5</v>
      </c>
    </row>
    <row r="205" spans="1:20" x14ac:dyDescent="0.25">
      <c r="A205" s="15" t="s">
        <v>486</v>
      </c>
      <c r="B205" s="10" t="s">
        <v>451</v>
      </c>
      <c r="C205" s="11" t="s">
        <v>31</v>
      </c>
      <c r="D205" s="21">
        <v>3500.3</v>
      </c>
      <c r="E205" s="21"/>
      <c r="F205" s="21"/>
      <c r="G205" s="21"/>
      <c r="H205" s="21"/>
      <c r="I205" s="21"/>
      <c r="J205" s="21"/>
      <c r="K205" s="21"/>
      <c r="L205" s="20">
        <v>2899.8</v>
      </c>
      <c r="M205" s="21"/>
      <c r="N205" s="21"/>
      <c r="O205" s="21"/>
      <c r="P205" s="21">
        <v>5062.5</v>
      </c>
      <c r="Q205" s="21">
        <v>3350</v>
      </c>
      <c r="R205" s="21">
        <v>2750</v>
      </c>
      <c r="S205" s="21"/>
      <c r="T205" s="21"/>
    </row>
    <row r="206" spans="1:20" x14ac:dyDescent="0.25">
      <c r="A206" s="15" t="s">
        <v>488</v>
      </c>
      <c r="B206" s="10" t="s">
        <v>451</v>
      </c>
      <c r="C206" s="11" t="s">
        <v>95</v>
      </c>
      <c r="D206" s="21"/>
      <c r="E206" s="21"/>
      <c r="F206" s="21"/>
      <c r="G206" s="21"/>
      <c r="H206" s="21"/>
      <c r="I206" s="21"/>
      <c r="J206" s="21"/>
      <c r="K206" s="21"/>
      <c r="L206" s="20">
        <v>3915</v>
      </c>
      <c r="M206" s="21"/>
      <c r="N206" s="21"/>
      <c r="O206" s="21"/>
      <c r="P206" s="21">
        <v>8100</v>
      </c>
      <c r="Q206" s="21">
        <v>2910</v>
      </c>
      <c r="R206" s="21"/>
      <c r="S206" s="21"/>
      <c r="T206" s="21"/>
    </row>
    <row r="207" spans="1:20" x14ac:dyDescent="0.25">
      <c r="A207" s="15" t="s">
        <v>490</v>
      </c>
      <c r="B207" s="10" t="s">
        <v>451</v>
      </c>
      <c r="C207" s="11" t="s">
        <v>491</v>
      </c>
      <c r="D207" s="21"/>
      <c r="E207" s="21"/>
      <c r="F207" s="21"/>
      <c r="G207" s="21"/>
      <c r="H207" s="21"/>
      <c r="I207" s="21"/>
      <c r="J207" s="21"/>
      <c r="K207" s="21">
        <v>2504.4</v>
      </c>
      <c r="L207" s="21">
        <v>2465.1</v>
      </c>
      <c r="M207" s="21"/>
      <c r="N207" s="21"/>
      <c r="O207" s="21"/>
      <c r="P207" s="21">
        <v>4612.5</v>
      </c>
      <c r="Q207" s="21">
        <v>5092.5</v>
      </c>
      <c r="R207" s="21">
        <v>2490</v>
      </c>
      <c r="S207" s="20">
        <v>822.3</v>
      </c>
      <c r="T207" s="21"/>
    </row>
    <row r="208" spans="1:20" x14ac:dyDescent="0.25">
      <c r="A208" s="15" t="s">
        <v>492</v>
      </c>
      <c r="B208" s="10" t="s">
        <v>446</v>
      </c>
      <c r="C208" s="11" t="s">
        <v>409</v>
      </c>
      <c r="D208" s="21"/>
      <c r="E208" s="21"/>
      <c r="F208" s="21"/>
      <c r="G208" s="21"/>
      <c r="H208" s="21"/>
      <c r="I208" s="21"/>
      <c r="J208" s="21"/>
      <c r="K208" s="20">
        <v>500.88</v>
      </c>
      <c r="L208" s="21"/>
      <c r="M208" s="21"/>
      <c r="N208" s="21"/>
      <c r="O208" s="21"/>
      <c r="P208" s="21">
        <v>1792.5</v>
      </c>
      <c r="Q208" s="21">
        <v>1085</v>
      </c>
      <c r="R208" s="21"/>
      <c r="S208" s="21">
        <v>871.5</v>
      </c>
      <c r="T208" s="21"/>
    </row>
    <row r="209" spans="1:20" x14ac:dyDescent="0.25">
      <c r="A209" s="14" t="s">
        <v>493</v>
      </c>
      <c r="B209" s="4" t="s">
        <v>446</v>
      </c>
      <c r="C209" s="5" t="s">
        <v>494</v>
      </c>
      <c r="D209" s="21"/>
      <c r="E209" s="21"/>
      <c r="F209" s="21"/>
      <c r="G209" s="21"/>
      <c r="H209" s="21"/>
      <c r="I209" s="21"/>
      <c r="J209" s="21"/>
      <c r="K209" s="21"/>
      <c r="L209" s="21"/>
      <c r="M209" s="21"/>
      <c r="N209" s="21"/>
      <c r="O209" s="21"/>
      <c r="P209" s="21">
        <v>1110</v>
      </c>
      <c r="Q209" s="20">
        <v>641</v>
      </c>
      <c r="R209" s="21"/>
      <c r="S209" s="21">
        <v>836.3</v>
      </c>
      <c r="T209" s="21"/>
    </row>
    <row r="210" spans="1:20" x14ac:dyDescent="0.25">
      <c r="A210" s="14" t="s">
        <v>495</v>
      </c>
      <c r="B210" s="4" t="s">
        <v>496</v>
      </c>
      <c r="C210" s="5" t="s">
        <v>491</v>
      </c>
      <c r="D210" s="21"/>
      <c r="E210" s="21"/>
      <c r="F210" s="21"/>
      <c r="G210" s="21"/>
      <c r="H210" s="21"/>
      <c r="I210" s="21"/>
      <c r="J210" s="21"/>
      <c r="K210" s="21"/>
      <c r="L210" s="21"/>
      <c r="M210" s="21"/>
      <c r="N210" s="21"/>
      <c r="O210" s="21"/>
      <c r="P210" s="21">
        <v>1440</v>
      </c>
      <c r="Q210" s="21">
        <v>1552</v>
      </c>
      <c r="R210" s="21"/>
      <c r="S210" s="20">
        <v>590.4</v>
      </c>
      <c r="T210" s="21"/>
    </row>
    <row r="211" spans="1:20" x14ac:dyDescent="0.25">
      <c r="A211" s="14" t="s">
        <v>497</v>
      </c>
      <c r="B211" s="4" t="s">
        <v>467</v>
      </c>
      <c r="C211" s="5" t="s">
        <v>31</v>
      </c>
      <c r="D211" s="21">
        <v>1942.74</v>
      </c>
      <c r="E211" s="21"/>
      <c r="F211" s="21"/>
      <c r="G211" s="21"/>
      <c r="H211" s="21"/>
      <c r="I211" s="21"/>
      <c r="J211" s="21"/>
      <c r="K211" s="21"/>
      <c r="L211" s="20">
        <v>1609.7</v>
      </c>
      <c r="M211" s="21"/>
      <c r="N211" s="21"/>
      <c r="O211" s="21"/>
      <c r="P211" s="21">
        <v>1704</v>
      </c>
      <c r="Q211" s="21">
        <v>1825.5</v>
      </c>
      <c r="R211" s="21"/>
      <c r="S211" s="21"/>
      <c r="T211" s="21"/>
    </row>
    <row r="212" spans="1:20" x14ac:dyDescent="0.25">
      <c r="A212" s="14" t="s">
        <v>499</v>
      </c>
      <c r="B212" s="4" t="s">
        <v>467</v>
      </c>
      <c r="C212" s="5" t="s">
        <v>501</v>
      </c>
      <c r="D212" s="21">
        <v>1942.74</v>
      </c>
      <c r="E212" s="21"/>
      <c r="F212" s="21"/>
      <c r="G212" s="21"/>
      <c r="H212" s="21"/>
      <c r="I212" s="21"/>
      <c r="J212" s="21"/>
      <c r="K212" s="20">
        <v>1037.1600000000001</v>
      </c>
      <c r="L212" s="21">
        <v>1609.7</v>
      </c>
      <c r="M212" s="21"/>
      <c r="N212" s="21"/>
      <c r="O212" s="21"/>
      <c r="P212" s="21">
        <v>1704</v>
      </c>
      <c r="Q212" s="21">
        <v>2046</v>
      </c>
      <c r="R212" s="21"/>
      <c r="S212" s="21"/>
      <c r="T212" s="21"/>
    </row>
    <row r="213" spans="1:20" x14ac:dyDescent="0.25">
      <c r="A213" s="14" t="s">
        <v>502</v>
      </c>
      <c r="B213" s="4" t="s">
        <v>446</v>
      </c>
      <c r="C213" s="5" t="s">
        <v>31</v>
      </c>
      <c r="D213" s="21">
        <v>525.03</v>
      </c>
      <c r="E213" s="21"/>
      <c r="F213" s="21"/>
      <c r="G213" s="21"/>
      <c r="H213" s="21"/>
      <c r="I213" s="21"/>
      <c r="J213" s="21"/>
      <c r="K213" s="21">
        <v>336.48</v>
      </c>
      <c r="L213" s="20">
        <v>434.97</v>
      </c>
      <c r="M213" s="21"/>
      <c r="N213" s="21"/>
      <c r="O213" s="21"/>
      <c r="P213" s="21">
        <v>516</v>
      </c>
      <c r="Q213" s="21">
        <v>490</v>
      </c>
      <c r="R213" s="21"/>
      <c r="S213" s="21"/>
      <c r="T213" s="21"/>
    </row>
    <row r="214" spans="1:20" x14ac:dyDescent="0.25">
      <c r="A214" s="14" t="s">
        <v>504</v>
      </c>
      <c r="B214" s="4" t="s">
        <v>446</v>
      </c>
      <c r="C214" s="5" t="s">
        <v>64</v>
      </c>
      <c r="D214" s="21"/>
      <c r="E214" s="21"/>
      <c r="F214" s="21"/>
      <c r="G214" s="21"/>
      <c r="H214" s="21"/>
      <c r="I214" s="21"/>
      <c r="J214" s="21"/>
      <c r="K214" s="20">
        <v>336.48</v>
      </c>
      <c r="L214" s="21"/>
      <c r="M214" s="21"/>
      <c r="N214" s="21"/>
      <c r="O214" s="21"/>
      <c r="P214" s="21">
        <v>1710</v>
      </c>
      <c r="Q214" s="21">
        <v>560</v>
      </c>
      <c r="R214" s="21"/>
      <c r="S214" s="21"/>
      <c r="T214" s="21"/>
    </row>
    <row r="215" spans="1:20" x14ac:dyDescent="0.25">
      <c r="A215" s="14" t="s">
        <v>506</v>
      </c>
      <c r="B215" s="4" t="s">
        <v>475</v>
      </c>
      <c r="C215" s="5" t="s">
        <v>47</v>
      </c>
      <c r="D215" s="21">
        <v>560.07000000000005</v>
      </c>
      <c r="E215" s="21"/>
      <c r="F215" s="21"/>
      <c r="G215" s="21"/>
      <c r="H215" s="21"/>
      <c r="I215" s="21"/>
      <c r="J215" s="21"/>
      <c r="K215" s="21">
        <v>330.48</v>
      </c>
      <c r="L215" s="20">
        <v>463.99</v>
      </c>
      <c r="M215" s="21"/>
      <c r="N215" s="21"/>
      <c r="O215" s="21"/>
      <c r="P215" s="21">
        <v>564</v>
      </c>
      <c r="Q215" s="21">
        <v>533</v>
      </c>
      <c r="R215" s="21"/>
      <c r="S215" s="21"/>
      <c r="T215" s="21"/>
    </row>
    <row r="216" spans="1:20" x14ac:dyDescent="0.25">
      <c r="A216" s="14" t="s">
        <v>508</v>
      </c>
      <c r="B216" s="4" t="s">
        <v>446</v>
      </c>
      <c r="C216" s="5" t="s">
        <v>31</v>
      </c>
      <c r="D216" s="21">
        <v>525.03</v>
      </c>
      <c r="E216" s="21"/>
      <c r="F216" s="21"/>
      <c r="G216" s="21"/>
      <c r="H216" s="21"/>
      <c r="I216" s="21"/>
      <c r="J216" s="21"/>
      <c r="K216" s="21">
        <v>336.48</v>
      </c>
      <c r="L216" s="20">
        <v>434.97</v>
      </c>
      <c r="M216" s="21"/>
      <c r="N216" s="21"/>
      <c r="O216" s="21"/>
      <c r="P216" s="21">
        <v>528</v>
      </c>
      <c r="Q216" s="21">
        <v>490</v>
      </c>
      <c r="R216" s="21"/>
      <c r="S216" s="21"/>
      <c r="T216" s="21"/>
    </row>
    <row r="217" spans="1:20" x14ac:dyDescent="0.25">
      <c r="A217" s="14" t="s">
        <v>510</v>
      </c>
      <c r="B217" s="4" t="s">
        <v>475</v>
      </c>
      <c r="C217" s="5" t="s">
        <v>31</v>
      </c>
      <c r="D217" s="21">
        <v>525.03</v>
      </c>
      <c r="E217" s="21"/>
      <c r="F217" s="21"/>
      <c r="G217" s="21"/>
      <c r="H217" s="21"/>
      <c r="I217" s="21"/>
      <c r="J217" s="21"/>
      <c r="K217" s="21"/>
      <c r="L217" s="20">
        <v>434.97</v>
      </c>
      <c r="M217" s="21"/>
      <c r="N217" s="21"/>
      <c r="O217" s="21"/>
      <c r="P217" s="21">
        <v>720</v>
      </c>
      <c r="Q217" s="21">
        <v>493</v>
      </c>
      <c r="R217" s="21"/>
      <c r="S217" s="21"/>
      <c r="T217" s="21">
        <v>478.1</v>
      </c>
    </row>
    <row r="218" spans="1:20" x14ac:dyDescent="0.25">
      <c r="A218" s="14" t="s">
        <v>512</v>
      </c>
      <c r="B218" s="4" t="s">
        <v>514</v>
      </c>
      <c r="C218" s="5" t="s">
        <v>515</v>
      </c>
      <c r="D218" s="21">
        <v>1732.53</v>
      </c>
      <c r="E218" s="21"/>
      <c r="F218" s="21"/>
      <c r="G218" s="21"/>
      <c r="H218" s="21"/>
      <c r="I218" s="21"/>
      <c r="J218" s="21"/>
      <c r="K218" s="21">
        <v>1502.64</v>
      </c>
      <c r="L218" s="21">
        <v>1435.54</v>
      </c>
      <c r="M218" s="21"/>
      <c r="N218" s="21"/>
      <c r="O218" s="21"/>
      <c r="P218" s="21">
        <v>2376</v>
      </c>
      <c r="Q218" s="21">
        <v>2556</v>
      </c>
      <c r="R218" s="21"/>
      <c r="S218" s="21"/>
      <c r="T218" s="20">
        <v>1434.3</v>
      </c>
    </row>
    <row r="219" spans="1:20" x14ac:dyDescent="0.25">
      <c r="A219" s="14" t="s">
        <v>516</v>
      </c>
      <c r="B219" s="4" t="s">
        <v>467</v>
      </c>
      <c r="C219" s="5" t="s">
        <v>95</v>
      </c>
      <c r="D219" s="21">
        <v>1680.24</v>
      </c>
      <c r="E219" s="21"/>
      <c r="F219" s="21"/>
      <c r="G219" s="21"/>
      <c r="H219" s="21"/>
      <c r="I219" s="21"/>
      <c r="J219" s="21"/>
      <c r="K219" s="21">
        <v>991.44</v>
      </c>
      <c r="L219" s="20">
        <v>1394.91</v>
      </c>
      <c r="M219" s="21"/>
      <c r="N219" s="21"/>
      <c r="O219" s="21"/>
      <c r="P219" s="21">
        <v>1692</v>
      </c>
      <c r="Q219" s="21">
        <v>1470</v>
      </c>
      <c r="R219" s="21"/>
      <c r="S219" s="21"/>
      <c r="T219" s="21"/>
    </row>
    <row r="220" spans="1:20" x14ac:dyDescent="0.25">
      <c r="A220" s="14" t="s">
        <v>518</v>
      </c>
      <c r="B220" s="4" t="s">
        <v>467</v>
      </c>
      <c r="C220" s="5" t="s">
        <v>31</v>
      </c>
      <c r="D220" s="21">
        <v>1680.21</v>
      </c>
      <c r="E220" s="21"/>
      <c r="F220" s="21"/>
      <c r="G220" s="21"/>
      <c r="H220" s="21"/>
      <c r="I220" s="21"/>
      <c r="J220" s="21"/>
      <c r="K220" s="21">
        <v>1502.64</v>
      </c>
      <c r="L220" s="20">
        <v>1435.54</v>
      </c>
      <c r="M220" s="21"/>
      <c r="N220" s="21"/>
      <c r="O220" s="21"/>
      <c r="P220" s="21">
        <v>2376</v>
      </c>
      <c r="Q220" s="21">
        <v>2700</v>
      </c>
      <c r="R220" s="21"/>
      <c r="S220" s="21"/>
      <c r="T220" s="21"/>
    </row>
    <row r="221" spans="1:20" x14ac:dyDescent="0.25">
      <c r="A221" s="14" t="s">
        <v>520</v>
      </c>
      <c r="B221" s="4" t="s">
        <v>438</v>
      </c>
      <c r="C221" s="5" t="s">
        <v>522</v>
      </c>
      <c r="D221" s="21"/>
      <c r="E221" s="21"/>
      <c r="F221" s="21"/>
      <c r="G221" s="21"/>
      <c r="H221" s="21"/>
      <c r="I221" s="21"/>
      <c r="J221" s="21"/>
      <c r="K221" s="21"/>
      <c r="L221" s="21"/>
      <c r="M221" s="21"/>
      <c r="N221" s="21"/>
      <c r="O221" s="21"/>
      <c r="P221" s="20">
        <v>2900</v>
      </c>
      <c r="Q221" s="21">
        <v>7175</v>
      </c>
      <c r="R221" s="21"/>
      <c r="S221" s="21"/>
      <c r="T221" s="21"/>
    </row>
    <row r="222" spans="1:20" x14ac:dyDescent="0.25">
      <c r="A222" s="14" t="s">
        <v>523</v>
      </c>
      <c r="B222" s="4" t="s">
        <v>467</v>
      </c>
      <c r="C222" s="5" t="s">
        <v>31</v>
      </c>
      <c r="D222" s="21">
        <v>1680.21</v>
      </c>
      <c r="E222" s="21"/>
      <c r="F222" s="21"/>
      <c r="G222" s="21"/>
      <c r="H222" s="21"/>
      <c r="I222" s="21"/>
      <c r="J222" s="21"/>
      <c r="K222" s="21">
        <v>1130.76</v>
      </c>
      <c r="L222" s="20">
        <v>1434.54</v>
      </c>
      <c r="M222" s="21"/>
      <c r="N222" s="21"/>
      <c r="O222" s="21"/>
      <c r="P222" s="21">
        <v>1740</v>
      </c>
      <c r="Q222" s="21">
        <v>2556</v>
      </c>
      <c r="R222" s="21"/>
      <c r="S222" s="21"/>
      <c r="T222" s="21"/>
    </row>
    <row r="223" spans="1:20" x14ac:dyDescent="0.25">
      <c r="A223" s="14" t="s">
        <v>525</v>
      </c>
      <c r="B223" s="4" t="s">
        <v>527</v>
      </c>
      <c r="C223" s="5" t="s">
        <v>47</v>
      </c>
      <c r="D223" s="21">
        <v>2664.15</v>
      </c>
      <c r="E223" s="21"/>
      <c r="F223" s="21"/>
      <c r="G223" s="21"/>
      <c r="H223" s="21"/>
      <c r="I223" s="21"/>
      <c r="J223" s="21"/>
      <c r="K223" s="21">
        <v>1502.64</v>
      </c>
      <c r="L223" s="20">
        <v>1522.59</v>
      </c>
      <c r="M223" s="21"/>
      <c r="N223" s="21"/>
      <c r="O223" s="21"/>
      <c r="P223" s="21">
        <v>1740</v>
      </c>
      <c r="Q223" s="21">
        <v>2815</v>
      </c>
      <c r="R223" s="21"/>
      <c r="S223" s="21"/>
      <c r="T223" s="21"/>
    </row>
    <row r="224" spans="1:20" x14ac:dyDescent="0.25">
      <c r="A224" s="14" t="s">
        <v>528</v>
      </c>
      <c r="B224" s="4" t="s">
        <v>446</v>
      </c>
      <c r="C224" s="5" t="s">
        <v>95</v>
      </c>
      <c r="D224" s="21">
        <v>734.91</v>
      </c>
      <c r="E224" s="21"/>
      <c r="F224" s="21"/>
      <c r="G224" s="21"/>
      <c r="H224" s="21"/>
      <c r="I224" s="21"/>
      <c r="J224" s="21"/>
      <c r="K224" s="21">
        <v>742.92</v>
      </c>
      <c r="L224" s="20">
        <v>608.98</v>
      </c>
      <c r="M224" s="21"/>
      <c r="N224" s="21"/>
      <c r="O224" s="21"/>
      <c r="P224" s="21">
        <v>1980</v>
      </c>
      <c r="Q224" s="21">
        <v>653</v>
      </c>
      <c r="R224" s="21"/>
      <c r="S224" s="21"/>
      <c r="T224" s="21"/>
    </row>
    <row r="225" spans="1:20" x14ac:dyDescent="0.25">
      <c r="A225" s="14" t="s">
        <v>530</v>
      </c>
      <c r="B225" s="4" t="s">
        <v>446</v>
      </c>
      <c r="C225" s="5" t="s">
        <v>47</v>
      </c>
      <c r="D225" s="21">
        <v>525.04</v>
      </c>
      <c r="E225" s="21"/>
      <c r="F225" s="21"/>
      <c r="G225" s="21"/>
      <c r="H225" s="21"/>
      <c r="I225" s="21"/>
      <c r="J225" s="21"/>
      <c r="K225" s="21">
        <v>330.48</v>
      </c>
      <c r="L225" s="20">
        <v>434.97</v>
      </c>
      <c r="M225" s="21"/>
      <c r="N225" s="21"/>
      <c r="O225" s="21"/>
      <c r="P225" s="21">
        <v>440</v>
      </c>
      <c r="Q225" s="21">
        <v>493</v>
      </c>
      <c r="R225" s="21"/>
      <c r="S225" s="21"/>
      <c r="T225" s="21"/>
    </row>
    <row r="226" spans="1:20" x14ac:dyDescent="0.25">
      <c r="A226" s="14" t="s">
        <v>532</v>
      </c>
      <c r="B226" s="4" t="s">
        <v>446</v>
      </c>
      <c r="C226" s="5" t="s">
        <v>31</v>
      </c>
      <c r="D226" s="21">
        <v>525.04</v>
      </c>
      <c r="E226" s="21"/>
      <c r="F226" s="21"/>
      <c r="G226" s="21"/>
      <c r="H226" s="21"/>
      <c r="I226" s="21"/>
      <c r="J226" s="21"/>
      <c r="K226" s="21">
        <v>500.88</v>
      </c>
      <c r="L226" s="20">
        <v>434.97</v>
      </c>
      <c r="M226" s="21"/>
      <c r="N226" s="21"/>
      <c r="O226" s="21"/>
      <c r="P226" s="21">
        <v>544</v>
      </c>
      <c r="Q226" s="21">
        <v>495</v>
      </c>
      <c r="R226" s="21"/>
      <c r="S226" s="21"/>
      <c r="T226" s="21"/>
    </row>
    <row r="227" spans="1:20" x14ac:dyDescent="0.25">
      <c r="A227" s="14" t="s">
        <v>534</v>
      </c>
      <c r="B227" s="4" t="s">
        <v>496</v>
      </c>
      <c r="C227" s="5" t="s">
        <v>31</v>
      </c>
      <c r="D227" s="21">
        <v>1155.02</v>
      </c>
      <c r="E227" s="21"/>
      <c r="F227" s="21"/>
      <c r="G227" s="21"/>
      <c r="H227" s="21"/>
      <c r="I227" s="21"/>
      <c r="J227" s="21"/>
      <c r="K227" s="21">
        <v>1001.76</v>
      </c>
      <c r="L227" s="20">
        <v>957.02</v>
      </c>
      <c r="M227" s="21"/>
      <c r="N227" s="21"/>
      <c r="O227" s="21"/>
      <c r="P227" s="21">
        <v>1500</v>
      </c>
      <c r="Q227" s="21">
        <v>1806</v>
      </c>
      <c r="R227" s="21"/>
      <c r="S227" s="21"/>
      <c r="T227" s="21"/>
    </row>
    <row r="228" spans="1:20" x14ac:dyDescent="0.25">
      <c r="A228" s="14" t="s">
        <v>536</v>
      </c>
      <c r="B228" s="4" t="s">
        <v>467</v>
      </c>
      <c r="C228" s="5" t="s">
        <v>538</v>
      </c>
      <c r="D228" s="21">
        <v>1732.53</v>
      </c>
      <c r="E228" s="21"/>
      <c r="F228" s="21"/>
      <c r="G228" s="21"/>
      <c r="H228" s="21"/>
      <c r="I228" s="21"/>
      <c r="J228" s="21"/>
      <c r="K228" s="21">
        <v>1502.64</v>
      </c>
      <c r="L228" s="21">
        <v>1435.53</v>
      </c>
      <c r="M228" s="21"/>
      <c r="N228" s="21"/>
      <c r="O228" s="21"/>
      <c r="P228" s="21">
        <v>1632</v>
      </c>
      <c r="Q228" s="21">
        <v>2709</v>
      </c>
      <c r="R228" s="21"/>
      <c r="S228" s="21"/>
      <c r="T228" s="20">
        <v>1434.3</v>
      </c>
    </row>
    <row r="229" spans="1:20" x14ac:dyDescent="0.25">
      <c r="A229" s="14" t="s">
        <v>539</v>
      </c>
      <c r="B229" s="4" t="s">
        <v>467</v>
      </c>
      <c r="C229" s="5" t="s">
        <v>541</v>
      </c>
      <c r="D229" s="21">
        <v>1575.09</v>
      </c>
      <c r="E229" s="21"/>
      <c r="F229" s="21"/>
      <c r="G229" s="21"/>
      <c r="H229" s="21"/>
      <c r="I229" s="21"/>
      <c r="J229" s="21"/>
      <c r="K229" s="21">
        <v>1191.5999999999999</v>
      </c>
      <c r="L229" s="20">
        <v>1304.9100000000001</v>
      </c>
      <c r="M229" s="21"/>
      <c r="N229" s="21"/>
      <c r="O229" s="21"/>
      <c r="P229" s="21">
        <v>2250</v>
      </c>
      <c r="Q229" s="21">
        <v>2748</v>
      </c>
      <c r="R229" s="21"/>
      <c r="S229" s="21"/>
      <c r="T229" s="21" t="s">
        <v>637</v>
      </c>
    </row>
    <row r="230" spans="1:20" x14ac:dyDescent="0.25">
      <c r="A230" s="14" t="s">
        <v>542</v>
      </c>
      <c r="B230" s="4" t="s">
        <v>467</v>
      </c>
      <c r="C230" s="5" t="s">
        <v>544</v>
      </c>
      <c r="D230" s="21">
        <v>1417.71</v>
      </c>
      <c r="E230" s="21"/>
      <c r="F230" s="21"/>
      <c r="G230" s="21"/>
      <c r="H230" s="21"/>
      <c r="I230" s="21"/>
      <c r="J230" s="21"/>
      <c r="K230" s="21">
        <v>1221.8399999999999</v>
      </c>
      <c r="L230" s="20">
        <v>1174.29</v>
      </c>
      <c r="M230" s="21"/>
      <c r="N230" s="21"/>
      <c r="O230" s="21"/>
      <c r="P230" s="21">
        <v>1530</v>
      </c>
      <c r="Q230" s="21">
        <v>2134.5</v>
      </c>
      <c r="R230" s="21"/>
      <c r="S230" s="21"/>
      <c r="T230" s="21"/>
    </row>
    <row r="231" spans="1:20" x14ac:dyDescent="0.25">
      <c r="A231" s="14" t="s">
        <v>545</v>
      </c>
      <c r="B231" s="4" t="s">
        <v>496</v>
      </c>
      <c r="C231" s="5" t="s">
        <v>64</v>
      </c>
      <c r="D231" s="21"/>
      <c r="E231" s="21"/>
      <c r="F231" s="21"/>
      <c r="G231" s="21"/>
      <c r="H231" s="21"/>
      <c r="I231" s="21"/>
      <c r="J231" s="21"/>
      <c r="K231" s="20">
        <v>753.84</v>
      </c>
      <c r="L231" s="21"/>
      <c r="M231" s="21"/>
      <c r="N231" s="21"/>
      <c r="O231" s="21"/>
      <c r="P231" s="21">
        <v>1830</v>
      </c>
      <c r="Q231" s="21"/>
      <c r="R231" s="21"/>
      <c r="S231" s="21"/>
      <c r="T231" s="21"/>
    </row>
    <row r="232" spans="1:20" x14ac:dyDescent="0.25">
      <c r="A232" s="14" t="s">
        <v>547</v>
      </c>
      <c r="B232" s="4" t="s">
        <v>496</v>
      </c>
      <c r="C232" s="5" t="s">
        <v>53</v>
      </c>
      <c r="D232" s="21"/>
      <c r="E232" s="21"/>
      <c r="F232" s="21"/>
      <c r="G232" s="21"/>
      <c r="H232" s="21"/>
      <c r="I232" s="21"/>
      <c r="J232" s="21"/>
      <c r="K232" s="20">
        <v>753.84</v>
      </c>
      <c r="L232" s="21"/>
      <c r="M232" s="21"/>
      <c r="N232" s="21"/>
      <c r="O232" s="21"/>
      <c r="P232" s="21">
        <v>1035</v>
      </c>
      <c r="Q232" s="21"/>
      <c r="R232" s="21"/>
      <c r="S232" s="21"/>
      <c r="T232" s="21"/>
    </row>
    <row r="233" spans="1:20" x14ac:dyDescent="0.25">
      <c r="A233" s="14" t="s">
        <v>549</v>
      </c>
      <c r="B233" s="4" t="s">
        <v>467</v>
      </c>
      <c r="C233" s="5" t="s">
        <v>31</v>
      </c>
      <c r="D233" s="21">
        <v>1575.12</v>
      </c>
      <c r="E233" s="21"/>
      <c r="F233" s="21"/>
      <c r="G233" s="21"/>
      <c r="H233" s="21"/>
      <c r="I233" s="21"/>
      <c r="J233" s="21"/>
      <c r="K233" s="21">
        <v>1191.5999999999999</v>
      </c>
      <c r="L233" s="20">
        <v>1304.9100000000001</v>
      </c>
      <c r="M233" s="21"/>
      <c r="N233" s="21"/>
      <c r="O233" s="21"/>
      <c r="P233" s="21">
        <v>2250</v>
      </c>
      <c r="Q233" s="21">
        <v>2748</v>
      </c>
      <c r="R233" s="21"/>
      <c r="S233" s="21"/>
      <c r="T233" s="21"/>
    </row>
    <row r="234" spans="1:20" x14ac:dyDescent="0.25">
      <c r="A234" s="14" t="s">
        <v>550</v>
      </c>
      <c r="B234" s="4" t="s">
        <v>527</v>
      </c>
      <c r="C234" s="5" t="s">
        <v>31</v>
      </c>
      <c r="D234" s="21">
        <v>1417.71</v>
      </c>
      <c r="E234" s="21"/>
      <c r="F234" s="21"/>
      <c r="G234" s="21"/>
      <c r="H234" s="21"/>
      <c r="I234" s="21"/>
      <c r="J234" s="21"/>
      <c r="K234" s="21">
        <v>1221.8399999999999</v>
      </c>
      <c r="L234" s="20">
        <v>1174.29</v>
      </c>
      <c r="M234" s="21"/>
      <c r="N234" s="21"/>
      <c r="O234" s="21"/>
      <c r="P234" s="21">
        <v>1530</v>
      </c>
      <c r="Q234" s="21">
        <v>2134.5</v>
      </c>
      <c r="R234" s="21"/>
      <c r="S234" s="21"/>
      <c r="T234" s="21"/>
    </row>
    <row r="235" spans="1:20" x14ac:dyDescent="0.25">
      <c r="A235" s="14" t="s">
        <v>551</v>
      </c>
      <c r="B235" s="4" t="s">
        <v>467</v>
      </c>
      <c r="C235" s="5" t="s">
        <v>64</v>
      </c>
      <c r="D235" s="21"/>
      <c r="E235" s="21"/>
      <c r="F235" s="21"/>
      <c r="G235" s="21"/>
      <c r="H235" s="21"/>
      <c r="I235" s="21"/>
      <c r="J235" s="21"/>
      <c r="K235" s="20">
        <v>1130.76</v>
      </c>
      <c r="L235" s="21"/>
      <c r="M235" s="21"/>
      <c r="N235" s="21"/>
      <c r="O235" s="21"/>
      <c r="P235" s="21">
        <v>2745</v>
      </c>
      <c r="Q235" s="21"/>
      <c r="R235" s="21"/>
      <c r="S235" s="21"/>
      <c r="T235" s="21"/>
    </row>
    <row r="236" spans="1:20" x14ac:dyDescent="0.25">
      <c r="A236" s="14" t="s">
        <v>552</v>
      </c>
      <c r="B236" s="4" t="s">
        <v>467</v>
      </c>
      <c r="C236" s="5" t="s">
        <v>64</v>
      </c>
      <c r="D236" s="21"/>
      <c r="E236" s="21"/>
      <c r="F236" s="21"/>
      <c r="G236" s="21"/>
      <c r="H236" s="21"/>
      <c r="I236" s="21"/>
      <c r="J236" s="21"/>
      <c r="K236" s="20">
        <v>1130.76</v>
      </c>
      <c r="L236" s="21"/>
      <c r="M236" s="21"/>
      <c r="N236" s="21"/>
      <c r="O236" s="21"/>
      <c r="P236" s="21">
        <v>1552.5</v>
      </c>
      <c r="Q236" s="21"/>
      <c r="R236" s="21"/>
      <c r="S236" s="21"/>
      <c r="T236" s="21"/>
    </row>
    <row r="237" spans="1:20" x14ac:dyDescent="0.25">
      <c r="A237" s="14" t="s">
        <v>553</v>
      </c>
      <c r="B237" s="4" t="s">
        <v>467</v>
      </c>
      <c r="C237" s="5" t="s">
        <v>64</v>
      </c>
      <c r="D237" s="21"/>
      <c r="E237" s="21"/>
      <c r="F237" s="21"/>
      <c r="G237" s="21"/>
      <c r="H237" s="21"/>
      <c r="I237" s="21"/>
      <c r="J237" s="21"/>
      <c r="K237" s="20">
        <v>890.28</v>
      </c>
      <c r="L237" s="21"/>
      <c r="M237" s="21"/>
      <c r="N237" s="21"/>
      <c r="O237" s="21"/>
      <c r="P237" s="21">
        <v>1350</v>
      </c>
      <c r="Q237" s="21"/>
      <c r="R237" s="21"/>
      <c r="S237" s="21"/>
      <c r="T237" s="21"/>
    </row>
    <row r="238" spans="1:20" x14ac:dyDescent="0.25">
      <c r="A238" s="14" t="s">
        <v>555</v>
      </c>
      <c r="B238" s="4" t="s">
        <v>496</v>
      </c>
      <c r="C238" s="5" t="s">
        <v>64</v>
      </c>
      <c r="D238" s="21"/>
      <c r="E238" s="21"/>
      <c r="F238" s="21"/>
      <c r="G238" s="21"/>
      <c r="H238" s="21"/>
      <c r="I238" s="21"/>
      <c r="J238" s="21"/>
      <c r="K238" s="20">
        <v>537.84</v>
      </c>
      <c r="L238" s="21"/>
      <c r="M238" s="21"/>
      <c r="N238" s="21"/>
      <c r="O238" s="21"/>
      <c r="P238" s="21">
        <v>1035</v>
      </c>
      <c r="Q238" s="21"/>
      <c r="R238" s="21"/>
      <c r="S238" s="21"/>
      <c r="T238" s="21"/>
    </row>
    <row r="239" spans="1:20" x14ac:dyDescent="0.25">
      <c r="A239" s="14" t="s">
        <v>557</v>
      </c>
      <c r="B239" s="6" t="s">
        <v>451</v>
      </c>
      <c r="C239" s="5" t="s">
        <v>559</v>
      </c>
      <c r="D239" s="21"/>
      <c r="E239" s="21"/>
      <c r="F239" s="21"/>
      <c r="G239" s="21"/>
      <c r="H239" s="21"/>
      <c r="I239" s="21"/>
      <c r="J239" s="21"/>
      <c r="K239" s="21"/>
      <c r="L239" s="21"/>
      <c r="M239" s="21"/>
      <c r="N239" s="21"/>
      <c r="O239" s="21"/>
      <c r="P239" s="20">
        <v>4600</v>
      </c>
      <c r="Q239" s="21"/>
      <c r="R239" s="21"/>
      <c r="S239" s="21"/>
      <c r="T239" s="21"/>
    </row>
    <row r="240" spans="1:20" x14ac:dyDescent="0.25">
      <c r="A240" s="14" t="s">
        <v>560</v>
      </c>
      <c r="B240" s="4" t="s">
        <v>496</v>
      </c>
      <c r="C240" s="5" t="s">
        <v>562</v>
      </c>
      <c r="D240" s="21"/>
      <c r="E240" s="21"/>
      <c r="F240" s="21"/>
      <c r="G240" s="21"/>
      <c r="H240" s="21"/>
      <c r="I240" s="21"/>
      <c r="J240" s="21"/>
      <c r="K240" s="21"/>
      <c r="L240" s="21"/>
      <c r="M240" s="21"/>
      <c r="N240" s="21"/>
      <c r="O240" s="21"/>
      <c r="P240" s="21">
        <v>1136</v>
      </c>
      <c r="Q240" s="21">
        <v>1364</v>
      </c>
      <c r="R240" s="20">
        <v>800</v>
      </c>
      <c r="S240" s="21"/>
      <c r="T240" s="21"/>
    </row>
    <row r="241" spans="1:20" x14ac:dyDescent="0.25">
      <c r="A241" s="14" t="s">
        <v>563</v>
      </c>
      <c r="B241" s="4" t="s">
        <v>467</v>
      </c>
      <c r="C241" s="5" t="s">
        <v>435</v>
      </c>
      <c r="D241" s="21"/>
      <c r="E241" s="21"/>
      <c r="F241" s="21"/>
      <c r="G241" s="21"/>
      <c r="H241" s="21"/>
      <c r="I241" s="21"/>
      <c r="J241" s="21"/>
      <c r="K241" s="21"/>
      <c r="L241" s="21"/>
      <c r="M241" s="21"/>
      <c r="N241" s="21"/>
      <c r="O241" s="21"/>
      <c r="P241" s="21">
        <v>1704</v>
      </c>
      <c r="Q241" s="21">
        <v>1825.5</v>
      </c>
      <c r="R241" s="20">
        <v>1200</v>
      </c>
      <c r="S241" s="21"/>
      <c r="T241" s="21"/>
    </row>
    <row r="242" spans="1:20" x14ac:dyDescent="0.25">
      <c r="A242" s="14" t="s">
        <v>565</v>
      </c>
      <c r="B242" s="4" t="s">
        <v>496</v>
      </c>
      <c r="C242" s="5" t="s">
        <v>64</v>
      </c>
      <c r="D242" s="21"/>
      <c r="E242" s="21"/>
      <c r="F242" s="21"/>
      <c r="G242" s="21"/>
      <c r="H242" s="21"/>
      <c r="I242" s="21"/>
      <c r="J242" s="21"/>
      <c r="K242" s="20">
        <v>337.2</v>
      </c>
      <c r="L242" s="21"/>
      <c r="M242" s="21"/>
      <c r="N242" s="21"/>
      <c r="O242" s="21"/>
      <c r="P242" s="21">
        <v>1840</v>
      </c>
      <c r="Q242" s="21">
        <v>557</v>
      </c>
      <c r="R242" s="21">
        <v>516</v>
      </c>
      <c r="S242" s="21">
        <v>843.4</v>
      </c>
      <c r="T242" s="21"/>
    </row>
    <row r="243" spans="1:20" x14ac:dyDescent="0.25">
      <c r="A243" s="14" t="s">
        <v>567</v>
      </c>
      <c r="B243" s="4" t="s">
        <v>496</v>
      </c>
      <c r="C243" s="5" t="s">
        <v>53</v>
      </c>
      <c r="D243" s="21"/>
      <c r="E243" s="21"/>
      <c r="F243" s="21"/>
      <c r="G243" s="21"/>
      <c r="H243" s="21"/>
      <c r="I243" s="21"/>
      <c r="J243" s="21"/>
      <c r="K243" s="20">
        <v>505.92</v>
      </c>
      <c r="L243" s="21"/>
      <c r="M243" s="21"/>
      <c r="N243" s="21"/>
      <c r="O243" s="21"/>
      <c r="P243" s="21">
        <v>880</v>
      </c>
      <c r="Q243" s="21">
        <v>542</v>
      </c>
      <c r="R243" s="21">
        <v>516</v>
      </c>
      <c r="S243" s="21">
        <v>1799.2</v>
      </c>
      <c r="T243" s="21"/>
    </row>
    <row r="244" spans="1:20" x14ac:dyDescent="0.25">
      <c r="A244" s="14" t="s">
        <v>569</v>
      </c>
      <c r="B244" s="4" t="s">
        <v>496</v>
      </c>
      <c r="C244" s="5" t="s">
        <v>559</v>
      </c>
      <c r="D244" s="21"/>
      <c r="E244" s="21"/>
      <c r="F244" s="21"/>
      <c r="G244" s="21"/>
      <c r="H244" s="21"/>
      <c r="I244" s="21"/>
      <c r="J244" s="21"/>
      <c r="K244" s="21"/>
      <c r="L244" s="21"/>
      <c r="M244" s="21"/>
      <c r="N244" s="21"/>
      <c r="O244" s="21"/>
      <c r="P244" s="20">
        <v>904</v>
      </c>
      <c r="Q244" s="21"/>
      <c r="R244" s="21">
        <v>960</v>
      </c>
      <c r="S244" s="21"/>
      <c r="T244" s="21"/>
    </row>
    <row r="245" spans="1:20" x14ac:dyDescent="0.25">
      <c r="A245" s="14" t="s">
        <v>571</v>
      </c>
      <c r="B245" s="4" t="s">
        <v>446</v>
      </c>
      <c r="C245" s="5" t="s">
        <v>53</v>
      </c>
      <c r="D245" s="21"/>
      <c r="E245" s="21"/>
      <c r="F245" s="21"/>
      <c r="G245" s="21"/>
      <c r="H245" s="21"/>
      <c r="I245" s="21"/>
      <c r="J245" s="21"/>
      <c r="K245" s="20">
        <v>252.96</v>
      </c>
      <c r="L245" s="21">
        <v>391.43</v>
      </c>
      <c r="M245" s="21"/>
      <c r="N245" s="21"/>
      <c r="O245" s="21"/>
      <c r="P245" s="21">
        <v>350</v>
      </c>
      <c r="Q245" s="21">
        <v>744</v>
      </c>
      <c r="R245" s="21">
        <v>390</v>
      </c>
      <c r="S245" s="21"/>
      <c r="T245" s="21"/>
    </row>
    <row r="246" spans="1:20" x14ac:dyDescent="0.25">
      <c r="A246" s="14" t="s">
        <v>573</v>
      </c>
      <c r="B246" s="4" t="s">
        <v>446</v>
      </c>
      <c r="C246" s="5" t="s">
        <v>491</v>
      </c>
      <c r="D246" s="21"/>
      <c r="E246" s="21"/>
      <c r="F246" s="21"/>
      <c r="G246" s="21"/>
      <c r="H246" s="21"/>
      <c r="I246" s="21"/>
      <c r="J246" s="21"/>
      <c r="K246" s="21"/>
      <c r="L246" s="21"/>
      <c r="M246" s="21"/>
      <c r="N246" s="21"/>
      <c r="O246" s="21"/>
      <c r="P246" s="21">
        <v>340</v>
      </c>
      <c r="Q246" s="21">
        <v>337</v>
      </c>
      <c r="R246" s="21"/>
      <c r="S246" s="20">
        <v>281.10000000000002</v>
      </c>
      <c r="T246" s="21"/>
    </row>
    <row r="247" spans="1:20" x14ac:dyDescent="0.25">
      <c r="A247" s="14" t="s">
        <v>575</v>
      </c>
      <c r="B247" s="4" t="s">
        <v>446</v>
      </c>
      <c r="C247" s="5" t="s">
        <v>31</v>
      </c>
      <c r="D247" s="21"/>
      <c r="E247" s="21"/>
      <c r="F247" s="21"/>
      <c r="G247" s="21"/>
      <c r="H247" s="21"/>
      <c r="I247" s="21"/>
      <c r="J247" s="21"/>
      <c r="K247" s="21"/>
      <c r="L247" s="20">
        <v>391.43</v>
      </c>
      <c r="M247" s="21"/>
      <c r="N247" s="21"/>
      <c r="O247" s="21"/>
      <c r="P247" s="21">
        <v>672</v>
      </c>
      <c r="Q247" s="21">
        <v>460</v>
      </c>
      <c r="R247" s="21"/>
      <c r="S247" s="21"/>
      <c r="T247" s="21"/>
    </row>
    <row r="248" spans="1:20" x14ac:dyDescent="0.25">
      <c r="A248" s="14" t="s">
        <v>577</v>
      </c>
      <c r="B248" s="4" t="s">
        <v>579</v>
      </c>
      <c r="C248" s="5" t="s">
        <v>95</v>
      </c>
      <c r="D248" s="21"/>
      <c r="E248" s="21"/>
      <c r="F248" s="21"/>
      <c r="G248" s="21"/>
      <c r="H248" s="21"/>
      <c r="I248" s="21"/>
      <c r="J248" s="21"/>
      <c r="K248" s="21"/>
      <c r="L248" s="20">
        <v>957.02</v>
      </c>
      <c r="M248" s="21"/>
      <c r="N248" s="21"/>
      <c r="O248" s="21"/>
      <c r="P248" s="21">
        <v>1344</v>
      </c>
      <c r="Q248" s="21">
        <v>1918</v>
      </c>
      <c r="R248" s="21"/>
      <c r="S248" s="21"/>
      <c r="T248" s="21"/>
    </row>
    <row r="249" spans="1:20" x14ac:dyDescent="0.25">
      <c r="A249" s="14" t="s">
        <v>580</v>
      </c>
      <c r="B249" s="4" t="s">
        <v>446</v>
      </c>
      <c r="C249" s="5" t="s">
        <v>31</v>
      </c>
      <c r="D249" s="21"/>
      <c r="E249" s="21"/>
      <c r="F249" s="21"/>
      <c r="G249" s="21"/>
      <c r="H249" s="21"/>
      <c r="I249" s="21"/>
      <c r="J249" s="21"/>
      <c r="K249" s="21"/>
      <c r="L249" s="20">
        <v>449.48</v>
      </c>
      <c r="M249" s="21"/>
      <c r="N249" s="21"/>
      <c r="O249" s="21"/>
      <c r="P249" s="21">
        <v>672</v>
      </c>
      <c r="Q249" s="21">
        <v>551.5</v>
      </c>
      <c r="R249" s="21"/>
      <c r="S249" s="21"/>
      <c r="T249" s="21"/>
    </row>
    <row r="250" spans="1:20" x14ac:dyDescent="0.25">
      <c r="A250" s="14" t="s">
        <v>582</v>
      </c>
      <c r="B250" s="4" t="s">
        <v>584</v>
      </c>
      <c r="C250" s="5"/>
      <c r="D250" s="21"/>
      <c r="E250" s="21"/>
      <c r="F250" s="21"/>
      <c r="G250" s="21"/>
      <c r="H250" s="21"/>
      <c r="I250" s="21"/>
      <c r="J250" s="21"/>
      <c r="K250" s="21"/>
      <c r="L250" s="20">
        <v>478.51</v>
      </c>
      <c r="M250" s="21"/>
      <c r="N250" s="21"/>
      <c r="O250" s="21"/>
      <c r="P250" s="21">
        <v>672</v>
      </c>
      <c r="Q250" s="21">
        <v>915</v>
      </c>
      <c r="R250" s="21"/>
      <c r="S250" s="21"/>
      <c r="T250" s="21"/>
    </row>
    <row r="251" spans="1:20" x14ac:dyDescent="0.25">
      <c r="A251" s="14" t="s">
        <v>585</v>
      </c>
      <c r="B251" s="4" t="s">
        <v>227</v>
      </c>
      <c r="C251" s="5" t="s">
        <v>587</v>
      </c>
      <c r="D251" s="21"/>
      <c r="E251" s="21"/>
      <c r="F251" s="20">
        <v>1664.59</v>
      </c>
      <c r="G251" s="21"/>
      <c r="H251" s="21"/>
      <c r="I251" s="21"/>
      <c r="J251" s="21"/>
      <c r="K251" s="21"/>
      <c r="L251" s="21"/>
      <c r="M251" s="21"/>
      <c r="N251" s="21"/>
      <c r="O251" s="21"/>
      <c r="P251" s="21"/>
      <c r="Q251" s="21"/>
      <c r="R251" s="21"/>
      <c r="S251" s="21"/>
      <c r="T251" s="21"/>
    </row>
    <row r="252" spans="1:20" x14ac:dyDescent="0.25">
      <c r="A252" s="14" t="s">
        <v>588</v>
      </c>
      <c r="B252" s="4" t="s">
        <v>7</v>
      </c>
      <c r="C252" s="5" t="s">
        <v>22</v>
      </c>
      <c r="D252" s="21"/>
      <c r="E252" s="21"/>
      <c r="F252" s="21"/>
      <c r="G252" s="20">
        <v>22054.5</v>
      </c>
      <c r="H252" s="21"/>
      <c r="I252" s="21"/>
      <c r="J252" s="21"/>
      <c r="K252" s="21"/>
      <c r="L252" s="21"/>
      <c r="M252" s="21">
        <v>32500</v>
      </c>
      <c r="N252" s="21"/>
      <c r="O252" s="21"/>
      <c r="P252" s="21"/>
      <c r="Q252" s="21"/>
      <c r="R252" s="21"/>
      <c r="S252" s="21"/>
      <c r="T252" s="21"/>
    </row>
    <row r="253" spans="1:20" x14ac:dyDescent="0.25">
      <c r="A253" s="14" t="s">
        <v>589</v>
      </c>
      <c r="B253" s="4" t="s">
        <v>590</v>
      </c>
      <c r="C253" s="5" t="s">
        <v>16</v>
      </c>
      <c r="D253" s="21"/>
      <c r="E253" s="20">
        <v>13500</v>
      </c>
      <c r="F253" s="21"/>
      <c r="G253" s="21"/>
      <c r="H253" s="21"/>
      <c r="I253" s="21">
        <v>23945</v>
      </c>
      <c r="J253" s="21"/>
      <c r="K253" s="21"/>
      <c r="L253" s="21"/>
      <c r="M253" s="21">
        <v>32500</v>
      </c>
      <c r="N253" s="21"/>
      <c r="O253" s="21"/>
      <c r="P253" s="21"/>
      <c r="Q253" s="21"/>
      <c r="R253" s="21"/>
      <c r="S253" s="21"/>
      <c r="T253" s="21"/>
    </row>
    <row r="254" spans="1:20" x14ac:dyDescent="0.25">
      <c r="A254" s="14" t="s">
        <v>591</v>
      </c>
      <c r="B254" s="4" t="s">
        <v>7</v>
      </c>
      <c r="C254" s="5" t="s">
        <v>16</v>
      </c>
      <c r="D254" s="21"/>
      <c r="E254" s="20">
        <v>13500</v>
      </c>
      <c r="F254" s="21"/>
      <c r="G254" s="21">
        <v>88218</v>
      </c>
      <c r="H254" s="21"/>
      <c r="I254" s="21">
        <v>21275</v>
      </c>
      <c r="J254" s="21"/>
      <c r="K254" s="21">
        <v>22138</v>
      </c>
      <c r="L254" s="21"/>
      <c r="M254" s="21">
        <v>32500</v>
      </c>
      <c r="N254" s="21"/>
      <c r="O254" s="21"/>
      <c r="P254" s="21"/>
      <c r="Q254" s="21"/>
      <c r="R254" s="21"/>
      <c r="S254" s="21"/>
      <c r="T254" s="21"/>
    </row>
    <row r="255" spans="1:20" x14ac:dyDescent="0.25">
      <c r="A255" s="14" t="s">
        <v>592</v>
      </c>
      <c r="B255" s="4" t="s">
        <v>363</v>
      </c>
      <c r="C255" s="5" t="s">
        <v>56</v>
      </c>
      <c r="D255" s="21"/>
      <c r="E255" s="20">
        <v>16800</v>
      </c>
      <c r="F255" s="21"/>
      <c r="G255" s="21">
        <v>23477.5</v>
      </c>
      <c r="H255" s="21"/>
      <c r="I255" s="21">
        <v>34986</v>
      </c>
      <c r="J255" s="21"/>
      <c r="K255" s="21"/>
      <c r="L255" s="21"/>
      <c r="M255" s="21"/>
      <c r="N255" s="21"/>
      <c r="O255" s="21"/>
      <c r="P255" s="21"/>
      <c r="Q255" s="21"/>
      <c r="R255" s="21"/>
      <c r="S255" s="21"/>
      <c r="T255" s="21"/>
    </row>
    <row r="256" spans="1:20" x14ac:dyDescent="0.25">
      <c r="A256" s="14" t="s">
        <v>593</v>
      </c>
      <c r="B256" s="4" t="s">
        <v>363</v>
      </c>
      <c r="C256" s="5" t="s">
        <v>56</v>
      </c>
      <c r="D256" s="21"/>
      <c r="E256" s="20">
        <v>19600</v>
      </c>
      <c r="F256" s="21"/>
      <c r="G256" s="21">
        <v>22054.5</v>
      </c>
      <c r="H256" s="21"/>
      <c r="I256" s="21">
        <v>34762</v>
      </c>
      <c r="J256" s="21"/>
      <c r="K256" s="21"/>
      <c r="L256" s="21"/>
      <c r="M256" s="21">
        <v>49000</v>
      </c>
      <c r="N256" s="21"/>
      <c r="O256" s="21"/>
      <c r="P256" s="21"/>
      <c r="Q256" s="21"/>
      <c r="R256" s="21"/>
      <c r="S256" s="21"/>
      <c r="T256" s="21"/>
    </row>
    <row r="257" spans="1:20" x14ac:dyDescent="0.25">
      <c r="A257" s="14" t="s">
        <v>594</v>
      </c>
      <c r="B257" s="4" t="s">
        <v>595</v>
      </c>
      <c r="C257" s="5" t="s">
        <v>56</v>
      </c>
      <c r="D257" s="21"/>
      <c r="E257" s="20">
        <v>260</v>
      </c>
      <c r="F257" s="21">
        <v>1054.21</v>
      </c>
      <c r="G257" s="21"/>
      <c r="H257" s="21"/>
      <c r="I257" s="21"/>
      <c r="J257" s="21"/>
      <c r="K257" s="21"/>
      <c r="L257" s="21"/>
      <c r="M257" s="21">
        <v>1170</v>
      </c>
      <c r="N257" s="21"/>
      <c r="O257" s="21"/>
      <c r="P257" s="21"/>
      <c r="Q257" s="21"/>
      <c r="R257" s="21"/>
      <c r="S257" s="21"/>
      <c r="T257" s="21"/>
    </row>
    <row r="258" spans="1:20" x14ac:dyDescent="0.25">
      <c r="A258" s="14" t="s">
        <v>596</v>
      </c>
      <c r="B258" s="4" t="s">
        <v>18</v>
      </c>
      <c r="C258" s="5" t="s">
        <v>56</v>
      </c>
      <c r="D258" s="21"/>
      <c r="E258" s="20">
        <v>13500</v>
      </c>
      <c r="F258" s="21"/>
      <c r="G258" s="21"/>
      <c r="H258" s="21"/>
      <c r="I258" s="21">
        <v>21275</v>
      </c>
      <c r="J258" s="21"/>
      <c r="K258" s="21"/>
      <c r="L258" s="21"/>
      <c r="M258" s="21">
        <v>42500</v>
      </c>
      <c r="N258" s="21"/>
      <c r="O258" s="21"/>
      <c r="P258" s="21"/>
      <c r="Q258" s="21"/>
      <c r="R258" s="21"/>
      <c r="S258" s="21"/>
      <c r="T258" s="21"/>
    </row>
    <row r="259" spans="1:20" x14ac:dyDescent="0.25">
      <c r="A259" s="14" t="s">
        <v>597</v>
      </c>
      <c r="B259" s="4" t="s">
        <v>599</v>
      </c>
      <c r="C259" s="5" t="s">
        <v>56</v>
      </c>
      <c r="D259" s="21"/>
      <c r="E259" s="20">
        <v>13500</v>
      </c>
      <c r="F259" s="21"/>
      <c r="G259" s="21"/>
      <c r="H259" s="21">
        <v>43750</v>
      </c>
      <c r="I259" s="21">
        <v>26490</v>
      </c>
      <c r="J259" s="21"/>
      <c r="K259" s="21"/>
      <c r="L259" s="21"/>
      <c r="M259" s="21"/>
      <c r="N259" s="21"/>
      <c r="O259" s="21"/>
      <c r="P259" s="21"/>
      <c r="Q259" s="21"/>
      <c r="R259" s="21"/>
      <c r="S259" s="21"/>
      <c r="T259" s="21"/>
    </row>
    <row r="260" spans="1:20" x14ac:dyDescent="0.25">
      <c r="A260" s="15" t="s">
        <v>600</v>
      </c>
      <c r="B260" s="10" t="s">
        <v>601</v>
      </c>
      <c r="C260" s="11" t="s">
        <v>56</v>
      </c>
      <c r="D260" s="21"/>
      <c r="E260" s="20">
        <v>340</v>
      </c>
      <c r="F260" s="21"/>
      <c r="G260" s="21"/>
      <c r="H260" s="21"/>
      <c r="I260" s="21"/>
      <c r="J260" s="21"/>
      <c r="K260" s="21"/>
      <c r="L260" s="21"/>
      <c r="M260" s="21">
        <v>1300</v>
      </c>
      <c r="N260" s="21"/>
      <c r="O260" s="21"/>
      <c r="P260" s="21"/>
      <c r="Q260" s="21"/>
      <c r="R260" s="21"/>
      <c r="S260" s="21"/>
      <c r="T260" s="21"/>
    </row>
    <row r="261" spans="1:20" x14ac:dyDescent="0.25">
      <c r="A261" s="14" t="s">
        <v>602</v>
      </c>
      <c r="B261" s="4" t="s">
        <v>224</v>
      </c>
      <c r="C261" s="5"/>
      <c r="D261" s="21"/>
      <c r="E261" s="21"/>
      <c r="F261" s="21"/>
      <c r="G261" s="21"/>
      <c r="H261" s="21"/>
      <c r="I261" s="21"/>
      <c r="J261" s="21"/>
      <c r="K261" s="21"/>
      <c r="L261" s="21"/>
      <c r="M261" s="21"/>
      <c r="N261" s="21"/>
      <c r="O261" s="21"/>
      <c r="P261" s="21"/>
      <c r="Q261" s="21"/>
      <c r="R261" s="21"/>
      <c r="S261" s="21"/>
      <c r="T261" s="21"/>
    </row>
    <row r="262" spans="1:20" x14ac:dyDescent="0.25">
      <c r="A262" s="15" t="s">
        <v>604</v>
      </c>
      <c r="B262" s="10" t="s">
        <v>132</v>
      </c>
      <c r="C262" s="11" t="s">
        <v>305</v>
      </c>
      <c r="D262" s="21"/>
      <c r="E262" s="21"/>
      <c r="F262" s="21"/>
      <c r="G262" s="21">
        <v>8550</v>
      </c>
      <c r="H262" s="21"/>
      <c r="I262" s="20">
        <v>9985</v>
      </c>
      <c r="J262" s="21"/>
      <c r="K262" s="21">
        <v>3127</v>
      </c>
      <c r="L262" s="21"/>
      <c r="M262" s="21"/>
      <c r="N262" s="21"/>
      <c r="O262" s="21"/>
      <c r="P262" s="21"/>
      <c r="Q262" s="21"/>
      <c r="R262" s="21"/>
      <c r="S262" s="21"/>
      <c r="T262" s="21"/>
    </row>
    <row r="263" spans="1:20" x14ac:dyDescent="0.25">
      <c r="A263" s="15" t="s">
        <v>606</v>
      </c>
      <c r="B263" s="10" t="s">
        <v>132</v>
      </c>
      <c r="C263" s="11" t="s">
        <v>105</v>
      </c>
      <c r="D263" s="21"/>
      <c r="E263" s="21"/>
      <c r="F263" s="21"/>
      <c r="G263" s="19">
        <v>2650</v>
      </c>
      <c r="H263" s="21"/>
      <c r="I263" s="20">
        <v>2790</v>
      </c>
      <c r="J263" s="21"/>
      <c r="K263" s="21">
        <v>3338</v>
      </c>
      <c r="L263" s="21">
        <v>6659</v>
      </c>
      <c r="M263" s="21"/>
      <c r="N263" s="21"/>
      <c r="O263" s="21"/>
      <c r="P263" s="21"/>
      <c r="Q263" s="21"/>
      <c r="R263" s="21"/>
      <c r="S263" s="21"/>
      <c r="T263" s="21"/>
    </row>
    <row r="264" spans="1:20" x14ac:dyDescent="0.25">
      <c r="A264" s="15" t="s">
        <v>608</v>
      </c>
      <c r="B264" s="10" t="s">
        <v>204</v>
      </c>
      <c r="C264" s="11" t="s">
        <v>68</v>
      </c>
      <c r="D264" s="21"/>
      <c r="E264" s="21"/>
      <c r="F264" s="21"/>
      <c r="G264" s="19">
        <v>2650</v>
      </c>
      <c r="H264" s="21"/>
      <c r="I264" s="20">
        <v>2790</v>
      </c>
      <c r="J264" s="21"/>
      <c r="K264" s="21">
        <v>3338</v>
      </c>
      <c r="L264" s="21">
        <v>6659</v>
      </c>
      <c r="M264" s="21"/>
      <c r="N264" s="21"/>
      <c r="O264" s="21"/>
      <c r="P264" s="21"/>
      <c r="Q264" s="21"/>
      <c r="R264" s="21"/>
      <c r="S264" s="21"/>
      <c r="T264" s="21"/>
    </row>
    <row r="265" spans="1:20" x14ac:dyDescent="0.25">
      <c r="A265" s="15" t="s">
        <v>610</v>
      </c>
      <c r="B265" s="10" t="s">
        <v>204</v>
      </c>
      <c r="C265" s="11" t="s">
        <v>105</v>
      </c>
      <c r="D265" s="21"/>
      <c r="E265" s="21"/>
      <c r="F265" s="21"/>
      <c r="G265" s="19">
        <v>2650</v>
      </c>
      <c r="H265" s="21"/>
      <c r="I265" s="20">
        <v>2790</v>
      </c>
      <c r="J265" s="21"/>
      <c r="K265" s="21"/>
      <c r="L265" s="21">
        <v>6659</v>
      </c>
      <c r="M265" s="21"/>
      <c r="N265" s="21"/>
      <c r="O265" s="21"/>
      <c r="P265" s="21"/>
      <c r="Q265" s="21"/>
      <c r="R265" s="21"/>
      <c r="S265" s="21"/>
      <c r="T265" s="21"/>
    </row>
    <row r="266" spans="1:20" x14ac:dyDescent="0.25">
      <c r="A266" s="14" t="s">
        <v>612</v>
      </c>
      <c r="B266" s="4" t="s">
        <v>149</v>
      </c>
      <c r="C266" s="5" t="s">
        <v>16</v>
      </c>
      <c r="D266" s="21"/>
      <c r="E266" s="20">
        <v>27000</v>
      </c>
      <c r="F266" s="21"/>
      <c r="G266" s="19">
        <v>17100</v>
      </c>
      <c r="H266" s="21"/>
      <c r="I266" s="19">
        <v>17940</v>
      </c>
      <c r="J266" s="21"/>
      <c r="K266" s="21"/>
      <c r="L266" s="21"/>
      <c r="M266" s="21"/>
      <c r="N266" s="21"/>
      <c r="O266" s="21"/>
      <c r="P266" s="21"/>
      <c r="Q266" s="21"/>
      <c r="R266" s="21"/>
      <c r="S266" s="21"/>
      <c r="T266" s="21"/>
    </row>
    <row r="267" spans="1:20" x14ac:dyDescent="0.25">
      <c r="A267" s="15" t="s">
        <v>614</v>
      </c>
      <c r="B267" s="10" t="s">
        <v>125</v>
      </c>
      <c r="C267" s="11" t="s">
        <v>16</v>
      </c>
      <c r="D267" s="21"/>
      <c r="E267" s="20">
        <v>25000</v>
      </c>
      <c r="F267" s="21"/>
      <c r="G267" s="21"/>
      <c r="H267" s="21"/>
      <c r="I267" s="21"/>
      <c r="J267" s="21"/>
      <c r="K267" s="21"/>
      <c r="L267" s="21"/>
      <c r="M267" s="21"/>
      <c r="N267" s="21"/>
      <c r="O267" s="21"/>
      <c r="P267" s="21"/>
      <c r="Q267" s="21"/>
      <c r="R267" s="21"/>
      <c r="S267" s="21"/>
      <c r="T267" s="21"/>
    </row>
    <row r="268" spans="1:20" x14ac:dyDescent="0.25">
      <c r="A268" s="14" t="s">
        <v>616</v>
      </c>
      <c r="B268" s="4" t="s">
        <v>197</v>
      </c>
      <c r="C268" s="5" t="s">
        <v>64</v>
      </c>
      <c r="D268" s="21"/>
      <c r="E268" s="21"/>
      <c r="F268" s="21"/>
      <c r="G268" s="21"/>
      <c r="H268" s="21"/>
      <c r="I268" s="21"/>
      <c r="J268" s="21"/>
      <c r="K268" s="20">
        <v>140.55000000000001</v>
      </c>
      <c r="L268" s="21">
        <v>7068.8</v>
      </c>
      <c r="M268" s="21"/>
      <c r="N268" s="21"/>
      <c r="O268" s="21"/>
      <c r="P268" s="21"/>
      <c r="Q268" s="21"/>
      <c r="R268" s="21"/>
      <c r="S268" s="21"/>
      <c r="T268" s="21"/>
    </row>
    <row r="269" spans="1:20" x14ac:dyDescent="0.25">
      <c r="A269" s="14" t="s">
        <v>618</v>
      </c>
      <c r="B269" s="4" t="s">
        <v>59</v>
      </c>
      <c r="C269" s="5" t="s">
        <v>53</v>
      </c>
      <c r="D269" s="21"/>
      <c r="E269" s="21">
        <v>1275</v>
      </c>
      <c r="F269" s="21"/>
      <c r="G269" s="21"/>
      <c r="H269" s="21"/>
      <c r="I269" s="21">
        <v>975</v>
      </c>
      <c r="J269" s="21"/>
      <c r="K269" s="20">
        <v>307.8</v>
      </c>
      <c r="L269" s="21">
        <v>472.95</v>
      </c>
      <c r="M269" s="21"/>
      <c r="N269" s="21"/>
      <c r="O269" s="21"/>
      <c r="P269" s="21"/>
      <c r="Q269" s="21"/>
      <c r="R269" s="21"/>
      <c r="S269" s="21"/>
      <c r="T269" s="21"/>
    </row>
    <row r="270" spans="1:20" x14ac:dyDescent="0.25">
      <c r="A270" s="15" t="s">
        <v>620</v>
      </c>
      <c r="B270" s="10" t="s">
        <v>92</v>
      </c>
      <c r="C270" s="11" t="s">
        <v>64</v>
      </c>
      <c r="D270" s="21"/>
      <c r="E270" s="21">
        <v>300</v>
      </c>
      <c r="F270" s="21"/>
      <c r="G270" s="21"/>
      <c r="H270" s="21"/>
      <c r="I270" s="21">
        <v>3225</v>
      </c>
      <c r="J270" s="21"/>
      <c r="K270" s="20">
        <v>175.7</v>
      </c>
      <c r="L270" s="21">
        <v>3784.8</v>
      </c>
      <c r="M270" s="21"/>
      <c r="N270" s="21"/>
      <c r="O270" s="21"/>
      <c r="P270" s="21"/>
      <c r="Q270" s="21"/>
      <c r="R270" s="21"/>
      <c r="S270" s="21"/>
      <c r="T270" s="21"/>
    </row>
    <row r="271" spans="1:20" x14ac:dyDescent="0.25">
      <c r="A271" s="14" t="s">
        <v>622</v>
      </c>
      <c r="B271" s="4" t="s">
        <v>601</v>
      </c>
      <c r="C271" s="5"/>
      <c r="D271" s="21"/>
      <c r="E271" s="21"/>
      <c r="F271" s="21"/>
      <c r="G271" s="21"/>
      <c r="H271" s="21"/>
      <c r="I271" s="21"/>
      <c r="J271" s="21"/>
      <c r="K271" s="21"/>
      <c r="L271" s="21"/>
      <c r="M271" s="21"/>
      <c r="N271" s="21"/>
      <c r="O271" s="21"/>
      <c r="P271" s="21"/>
      <c r="Q271" s="21"/>
      <c r="R271" s="21"/>
      <c r="S271" s="21"/>
      <c r="T271" s="21"/>
    </row>
    <row r="272" spans="1:20" x14ac:dyDescent="0.25">
      <c r="A272" s="14" t="s">
        <v>624</v>
      </c>
      <c r="B272" s="4" t="s">
        <v>626</v>
      </c>
      <c r="C272" s="5" t="s">
        <v>68</v>
      </c>
      <c r="D272" s="21">
        <v>25611.599999999999</v>
      </c>
      <c r="E272" s="31">
        <v>18798</v>
      </c>
      <c r="F272" s="21">
        <v>7400.53</v>
      </c>
      <c r="G272" s="21"/>
      <c r="H272" s="21"/>
      <c r="I272" s="20">
        <v>1477.8</v>
      </c>
      <c r="J272" s="21"/>
      <c r="K272" s="21">
        <v>8433.6</v>
      </c>
      <c r="L272" s="21">
        <v>18596.939999999999</v>
      </c>
      <c r="M272" s="21"/>
      <c r="N272" s="21"/>
      <c r="O272" s="21"/>
      <c r="P272" s="21"/>
      <c r="Q272" s="21"/>
      <c r="R272" s="21"/>
      <c r="S272" s="21"/>
      <c r="T272" s="21"/>
    </row>
    <row r="275" spans="1:21" x14ac:dyDescent="0.25">
      <c r="A275" s="32"/>
      <c r="B275" s="33" t="s">
        <v>636</v>
      </c>
      <c r="C275" s="34"/>
      <c r="D275" s="35">
        <f>D128+D129+D145</f>
        <v>13714.2</v>
      </c>
      <c r="E275" s="35">
        <f>E6+E12+E14+E20+E25+E26+E28+E32+E34+E41+E43+E119+E120+E121+E122+E123+E137+E140+E141+E144+E148+E162+E170+E172+E180+E253+E254+E255+E256+E257+E258+E259+E260+E266+E267</f>
        <v>612025</v>
      </c>
      <c r="F275" s="35">
        <f>F2+F3+F18+F44+F45+F46+F47+F48+F49+F50+F51+F52+F53+F54+F55+F56+F57+F58+F67+F68+F69+F70+F71+F72+F73+F74+F75+F76+F77+F78+F79+F80+F81+F82+F83+F84+F85+F95+F96+F97+F98+F99+F100+F101+F102+F103+F104+F105+F106+F107+F108+F109+F110+F111+F112+F113+F114+F115+F116+F117+F118+F182+F251</f>
        <v>1228825.3800000006</v>
      </c>
      <c r="G275" s="35">
        <f>G8+G16+G127+G136+G138+G147+G157+G159+G161+G166+G167+G252</f>
        <v>76998.5</v>
      </c>
      <c r="H275" s="35">
        <f>H4+H59+H60+H61+H62+H63+H64+H65+H66+H92+H93+H94</f>
        <v>658397</v>
      </c>
      <c r="I275" s="35">
        <f>I7+I22+I24+I27+I33+I42+I125+I130+I131+I132+I133+I134+I135+I139+I163+I164+I169+I173+I174+I262+I263+I264+I265+I272</f>
        <v>196099.5</v>
      </c>
      <c r="J275" s="35">
        <f>J5+J9+J86+J87+J88+J89+J90+J91+J154+J158+J168</f>
        <v>321262</v>
      </c>
      <c r="K275" s="35">
        <f>K19+K23+K29+K30+K31+K36+K124+K126+K143+K155+K156+K165+K175+K176+K181+K185+K208+K212+K214+K231+K232+K235+K236+K237+K238+K242+K243+K245+K268+K269+K270</f>
        <v>49788.56</v>
      </c>
      <c r="L275" s="35">
        <f>L11+L15+L17+L21+L35+L37+L38+L39+L40+L146+L149+L151+L152+L153+L187+L188+L189+L190+L191+L192+L193+L200+L201+L203+L205+L206+L211+L213+L215+L216+L217+L219+L220+L222+L223+L224+L225+L226+L227+L229+L230+L233+L234+L247+L248+L249+L250</f>
        <v>127162.84999999998</v>
      </c>
      <c r="M275" s="35">
        <f>M10+M160</f>
        <v>13950</v>
      </c>
      <c r="N275" s="35"/>
      <c r="O275" s="35"/>
      <c r="P275" s="35">
        <f>P202+P221+P239+P244</f>
        <v>29104</v>
      </c>
      <c r="Q275" s="35">
        <f>Q196+Q209</f>
        <v>1302</v>
      </c>
      <c r="R275" s="35">
        <f>R186+R240+R241</f>
        <v>2176</v>
      </c>
      <c r="S275" s="35">
        <f>S207+S210+S246</f>
        <v>1693.7999999999997</v>
      </c>
      <c r="T275" s="35">
        <f>T194+T195+T197+T198+T199+T204+T218+T228</f>
        <v>21514.5</v>
      </c>
      <c r="U275" s="36">
        <f>SUM(D275:T275)</f>
        <v>3354013.2900000005</v>
      </c>
    </row>
  </sheetData>
  <autoFilter ref="A1:AC20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1"/>
  <sheetViews>
    <sheetView tabSelected="1" zoomScale="67" zoomScaleNormal="67" workbookViewId="0">
      <pane xSplit="4" ySplit="1" topLeftCell="E269" activePane="bottomRight" state="frozen"/>
      <selection pane="topRight" activeCell="D1" sqref="D1"/>
      <selection pane="bottomLeft" activeCell="A2" sqref="A2"/>
      <selection pane="bottomRight" activeCell="I283" sqref="I283"/>
    </sheetView>
  </sheetViews>
  <sheetFormatPr defaultRowHeight="15" outlineLevelCol="1" x14ac:dyDescent="0.25"/>
  <cols>
    <col min="1" max="1" width="8.7109375" style="30" customWidth="1"/>
    <col min="2" max="2" width="40.7109375" style="30" customWidth="1"/>
    <col min="3" max="3" width="11" style="16" customWidth="1"/>
    <col min="4" max="4" width="29.28515625" style="1" hidden="1" customWidth="1" outlineLevel="1"/>
    <col min="5" max="5" width="12.28515625" style="23" bestFit="1" customWidth="1" collapsed="1"/>
    <col min="6" max="6" width="17.42578125" style="23" bestFit="1" customWidth="1"/>
    <col min="7" max="7" width="16.5703125" style="23" bestFit="1" customWidth="1"/>
    <col min="8" max="8" width="16.28515625" style="23" bestFit="1" customWidth="1"/>
    <col min="9" max="9" width="17" style="23" bestFit="1" customWidth="1"/>
    <col min="10" max="10" width="19.5703125" style="23" bestFit="1" customWidth="1"/>
    <col min="11" max="11" width="20.85546875" style="23" bestFit="1" customWidth="1"/>
    <col min="12" max="12" width="15.28515625" style="23" bestFit="1" customWidth="1"/>
    <col min="13" max="13" width="17" style="23" bestFit="1" customWidth="1"/>
    <col min="14" max="14" width="18.28515625" style="23" bestFit="1" customWidth="1"/>
    <col min="15" max="15" width="15.7109375" style="23" bestFit="1" customWidth="1"/>
    <col min="16" max="16" width="13.85546875" style="23" bestFit="1" customWidth="1"/>
    <col min="17" max="17" width="18.28515625" style="23" bestFit="1" customWidth="1"/>
    <col min="18" max="18" width="14" style="23" bestFit="1" customWidth="1"/>
    <col min="19" max="19" width="16.85546875" style="23" bestFit="1" customWidth="1"/>
    <col min="20" max="20" width="15" style="23" bestFit="1" customWidth="1"/>
    <col min="21" max="21" width="13.85546875" style="23" bestFit="1" customWidth="1"/>
    <col min="22" max="22" width="11.42578125" style="38" bestFit="1" customWidth="1"/>
  </cols>
  <sheetData>
    <row r="1" spans="1:22" s="18" customFormat="1" ht="25.5" x14ac:dyDescent="0.25">
      <c r="A1" s="24" t="s">
        <v>0</v>
      </c>
      <c r="B1" s="24" t="s">
        <v>1</v>
      </c>
      <c r="C1" s="24" t="s">
        <v>2</v>
      </c>
      <c r="D1" s="25"/>
      <c r="E1" s="51" t="s">
        <v>332</v>
      </c>
      <c r="F1" s="53" t="s">
        <v>87</v>
      </c>
      <c r="G1" s="55" t="s">
        <v>5</v>
      </c>
      <c r="H1" s="27" t="s">
        <v>627</v>
      </c>
      <c r="I1" s="52" t="s">
        <v>10</v>
      </c>
      <c r="J1" s="27" t="s">
        <v>628</v>
      </c>
      <c r="K1" s="45" t="s">
        <v>629</v>
      </c>
      <c r="L1" s="57" t="s">
        <v>630</v>
      </c>
      <c r="M1" s="56" t="s">
        <v>31</v>
      </c>
      <c r="N1" s="50" t="s">
        <v>367</v>
      </c>
      <c r="O1" s="54" t="s">
        <v>631</v>
      </c>
      <c r="P1" s="49" t="s">
        <v>635</v>
      </c>
      <c r="Q1" s="27" t="s">
        <v>633</v>
      </c>
      <c r="R1" s="27" t="s">
        <v>634</v>
      </c>
      <c r="S1" s="47" t="s">
        <v>562</v>
      </c>
      <c r="T1" s="46" t="s">
        <v>632</v>
      </c>
      <c r="U1" s="48" t="s">
        <v>538</v>
      </c>
      <c r="V1" s="37"/>
    </row>
    <row r="2" spans="1:22" ht="78.75" x14ac:dyDescent="0.25">
      <c r="A2" s="28" t="s">
        <v>3</v>
      </c>
      <c r="B2" s="59" t="s">
        <v>4</v>
      </c>
      <c r="C2" s="62" t="s">
        <v>12</v>
      </c>
      <c r="D2" s="5" t="s">
        <v>5</v>
      </c>
      <c r="E2" s="44"/>
      <c r="F2" s="44"/>
      <c r="G2" s="20">
        <f>ROUND(LVL!F2/0.702804,2)</f>
        <v>220000</v>
      </c>
      <c r="H2" s="44"/>
      <c r="I2" s="21"/>
      <c r="J2" s="21"/>
      <c r="K2" s="21"/>
      <c r="L2" s="21"/>
      <c r="M2" s="21"/>
      <c r="N2" s="21"/>
      <c r="O2" s="21"/>
      <c r="P2" s="21"/>
      <c r="Q2" s="21"/>
      <c r="R2" s="21"/>
      <c r="S2" s="21"/>
      <c r="T2" s="21"/>
      <c r="U2" s="21"/>
    </row>
    <row r="3" spans="1:22" ht="101.25" x14ac:dyDescent="0.25">
      <c r="A3" s="28" t="s">
        <v>6</v>
      </c>
      <c r="B3" s="59" t="s">
        <v>653</v>
      </c>
      <c r="C3" s="62" t="s">
        <v>7</v>
      </c>
      <c r="D3" s="5" t="s">
        <v>5</v>
      </c>
      <c r="E3" s="44"/>
      <c r="F3" s="44"/>
      <c r="G3" s="20">
        <f>ROUND(LVL!F3/0.702804,2)</f>
        <v>35000</v>
      </c>
      <c r="H3" s="44"/>
      <c r="I3" s="22"/>
      <c r="J3" s="22"/>
      <c r="K3" s="22"/>
      <c r="L3" s="22"/>
      <c r="M3" s="22"/>
      <c r="N3" s="22"/>
      <c r="O3" s="22"/>
      <c r="P3" s="22"/>
      <c r="Q3" s="22"/>
      <c r="R3" s="22"/>
      <c r="S3" s="22"/>
      <c r="T3" s="22"/>
      <c r="U3" s="22"/>
      <c r="V3" s="39"/>
    </row>
    <row r="4" spans="1:22" ht="112.5" x14ac:dyDescent="0.25">
      <c r="A4" s="28" t="s">
        <v>8</v>
      </c>
      <c r="B4" s="59" t="s">
        <v>654</v>
      </c>
      <c r="C4" s="62" t="s">
        <v>9</v>
      </c>
      <c r="D4" s="5" t="s">
        <v>10</v>
      </c>
      <c r="E4" s="44"/>
      <c r="F4" s="44"/>
      <c r="G4" s="21"/>
      <c r="H4" s="44"/>
      <c r="I4" s="20">
        <v>224820</v>
      </c>
      <c r="J4" s="44"/>
      <c r="K4" s="22"/>
      <c r="L4" s="22"/>
      <c r="M4" s="22"/>
      <c r="N4" s="22"/>
      <c r="O4" s="22"/>
      <c r="P4" s="22"/>
      <c r="Q4" s="22"/>
      <c r="R4" s="22"/>
      <c r="S4" s="22"/>
      <c r="T4" s="22"/>
      <c r="U4" s="22"/>
      <c r="V4" s="39"/>
    </row>
    <row r="5" spans="1:22" ht="112.5" x14ac:dyDescent="0.25">
      <c r="A5" s="28" t="s">
        <v>11</v>
      </c>
      <c r="B5" s="59" t="s">
        <v>677</v>
      </c>
      <c r="C5" s="62" t="s">
        <v>12</v>
      </c>
      <c r="D5" s="5" t="s">
        <v>13</v>
      </c>
      <c r="E5" s="44"/>
      <c r="F5" s="44"/>
      <c r="G5" s="21"/>
      <c r="H5" s="21"/>
      <c r="I5" s="21"/>
      <c r="J5" s="44"/>
      <c r="K5" s="20">
        <v>139380</v>
      </c>
      <c r="L5" s="22"/>
      <c r="M5" s="22"/>
      <c r="N5" s="22"/>
      <c r="O5" s="22"/>
      <c r="P5" s="22"/>
      <c r="Q5" s="22"/>
      <c r="R5" s="22"/>
      <c r="S5" s="22"/>
      <c r="T5" s="22"/>
      <c r="U5" s="22"/>
      <c r="V5" s="39"/>
    </row>
    <row r="6" spans="1:22" ht="101.25" x14ac:dyDescent="0.25">
      <c r="A6" s="28" t="s">
        <v>14</v>
      </c>
      <c r="B6" s="59" t="s">
        <v>656</v>
      </c>
      <c r="C6" s="62" t="s">
        <v>15</v>
      </c>
      <c r="D6" s="5" t="s">
        <v>16</v>
      </c>
      <c r="E6" s="21"/>
      <c r="F6" s="20">
        <v>110980</v>
      </c>
      <c r="G6" s="21"/>
      <c r="H6" s="21"/>
      <c r="I6" s="21"/>
      <c r="J6" s="44"/>
      <c r="K6" s="21"/>
      <c r="L6" s="21"/>
      <c r="M6" s="21"/>
      <c r="N6" s="21"/>
      <c r="O6" s="21"/>
      <c r="P6" s="21"/>
      <c r="Q6" s="21"/>
      <c r="R6" s="21"/>
      <c r="S6" s="21"/>
      <c r="T6" s="21"/>
      <c r="U6" s="21"/>
    </row>
    <row r="7" spans="1:22" ht="90" x14ac:dyDescent="0.25">
      <c r="A7" s="28" t="s">
        <v>17</v>
      </c>
      <c r="B7" s="59" t="s">
        <v>657</v>
      </c>
      <c r="C7" s="62" t="s">
        <v>18</v>
      </c>
      <c r="D7" s="5" t="s">
        <v>19</v>
      </c>
      <c r="E7" s="21"/>
      <c r="F7" s="41">
        <v>26325</v>
      </c>
      <c r="G7" s="21"/>
      <c r="H7" s="40">
        <v>23477.5</v>
      </c>
      <c r="I7" s="21"/>
      <c r="J7" s="20">
        <v>22730.5</v>
      </c>
      <c r="K7" s="21"/>
      <c r="L7" s="21"/>
      <c r="M7" s="21"/>
      <c r="N7" s="21"/>
      <c r="O7" s="21"/>
      <c r="P7" s="21"/>
      <c r="Q7" s="21"/>
      <c r="R7" s="21"/>
      <c r="S7" s="21"/>
      <c r="T7" s="21"/>
      <c r="U7" s="21"/>
    </row>
    <row r="8" spans="1:22" ht="90" x14ac:dyDescent="0.25">
      <c r="A8" s="28" t="s">
        <v>20</v>
      </c>
      <c r="B8" s="59" t="s">
        <v>658</v>
      </c>
      <c r="C8" s="62" t="s">
        <v>21</v>
      </c>
      <c r="D8" s="5" t="s">
        <v>22</v>
      </c>
      <c r="E8" s="21"/>
      <c r="F8" s="21"/>
      <c r="G8" s="21"/>
      <c r="H8" s="20">
        <v>22054.5</v>
      </c>
      <c r="I8" s="21"/>
      <c r="J8" s="40">
        <v>22737.5</v>
      </c>
      <c r="K8" s="21"/>
      <c r="L8" s="41">
        <v>26000</v>
      </c>
      <c r="M8" s="21"/>
      <c r="N8" s="21"/>
      <c r="O8" s="21"/>
      <c r="P8" s="21"/>
      <c r="Q8" s="21"/>
      <c r="R8" s="21"/>
      <c r="S8" s="21"/>
      <c r="T8" s="21"/>
      <c r="U8" s="21"/>
    </row>
    <row r="9" spans="1:22" x14ac:dyDescent="0.25">
      <c r="A9" s="28" t="s">
        <v>23</v>
      </c>
      <c r="B9" s="59" t="s">
        <v>24</v>
      </c>
      <c r="C9" s="62" t="s">
        <v>25</v>
      </c>
      <c r="D9" s="5" t="s">
        <v>13</v>
      </c>
      <c r="E9" s="21"/>
      <c r="F9" s="44"/>
      <c r="G9" s="21"/>
      <c r="H9" s="21"/>
      <c r="I9" s="21"/>
      <c r="J9" s="44"/>
      <c r="K9" s="20">
        <v>37398</v>
      </c>
      <c r="L9" s="21"/>
      <c r="M9" s="44"/>
      <c r="N9" s="21"/>
      <c r="O9" s="21"/>
      <c r="P9" s="21"/>
      <c r="Q9" s="21"/>
      <c r="R9" s="21"/>
      <c r="S9" s="21"/>
      <c r="T9" s="21"/>
      <c r="U9" s="21"/>
    </row>
    <row r="10" spans="1:22" ht="67.5" x14ac:dyDescent="0.25">
      <c r="A10" s="28" t="s">
        <v>26</v>
      </c>
      <c r="B10" s="59" t="s">
        <v>659</v>
      </c>
      <c r="C10" s="62" t="s">
        <v>27</v>
      </c>
      <c r="D10" s="5" t="s">
        <v>28</v>
      </c>
      <c r="E10" s="21"/>
      <c r="F10" s="21"/>
      <c r="G10" s="40">
        <v>1100</v>
      </c>
      <c r="H10" s="21"/>
      <c r="I10" s="21"/>
      <c r="J10" s="21"/>
      <c r="K10" s="21"/>
      <c r="L10" s="21"/>
      <c r="M10" s="21"/>
      <c r="N10" s="20">
        <v>650</v>
      </c>
      <c r="O10" s="22"/>
      <c r="P10" s="22"/>
      <c r="Q10" s="21"/>
      <c r="R10" s="21"/>
      <c r="S10" s="21"/>
      <c r="T10" s="21"/>
      <c r="U10" s="21"/>
    </row>
    <row r="11" spans="1:22" x14ac:dyDescent="0.25">
      <c r="A11" s="28" t="s">
        <v>29</v>
      </c>
      <c r="B11" s="59" t="s">
        <v>30</v>
      </c>
      <c r="C11" s="62" t="s">
        <v>27</v>
      </c>
      <c r="D11" s="5" t="s">
        <v>31</v>
      </c>
      <c r="E11" s="21"/>
      <c r="F11" s="21"/>
      <c r="G11" s="21"/>
      <c r="H11" s="21"/>
      <c r="I11" s="21"/>
      <c r="J11" s="21"/>
      <c r="K11" s="40">
        <v>893.56</v>
      </c>
      <c r="L11" s="21"/>
      <c r="M11" s="20">
        <v>311.38</v>
      </c>
      <c r="N11" s="21"/>
      <c r="O11" s="21"/>
      <c r="P11" s="21"/>
      <c r="Q11" s="21"/>
      <c r="R11" s="21"/>
      <c r="S11" s="21"/>
      <c r="T11" s="21"/>
      <c r="U11" s="21"/>
    </row>
    <row r="12" spans="1:22" ht="90" x14ac:dyDescent="0.25">
      <c r="A12" s="28" t="s">
        <v>32</v>
      </c>
      <c r="B12" s="59" t="s">
        <v>660</v>
      </c>
      <c r="C12" s="62" t="s">
        <v>7</v>
      </c>
      <c r="D12" s="5" t="s">
        <v>16</v>
      </c>
      <c r="E12" s="21"/>
      <c r="F12" s="20">
        <v>27745</v>
      </c>
      <c r="G12" s="21"/>
      <c r="H12" s="21"/>
      <c r="I12" s="21"/>
      <c r="J12" s="21"/>
      <c r="K12" s="21"/>
      <c r="L12" s="21"/>
      <c r="M12" s="21"/>
      <c r="N12" s="40">
        <v>36000</v>
      </c>
      <c r="O12" s="21"/>
      <c r="P12" s="21"/>
      <c r="Q12" s="21"/>
      <c r="R12" s="21"/>
      <c r="S12" s="21"/>
      <c r="T12" s="21"/>
      <c r="U12" s="21"/>
    </row>
    <row r="13" spans="1:22" x14ac:dyDescent="0.25">
      <c r="A13" s="28" t="s">
        <v>33</v>
      </c>
      <c r="B13" s="59" t="s">
        <v>34</v>
      </c>
      <c r="C13" s="62" t="s">
        <v>35</v>
      </c>
      <c r="D13" s="5"/>
      <c r="E13" s="21"/>
      <c r="F13" s="21"/>
      <c r="G13" s="21"/>
      <c r="H13" s="21"/>
      <c r="I13" s="21"/>
      <c r="J13" s="21"/>
      <c r="K13" s="21"/>
      <c r="L13" s="21"/>
      <c r="M13" s="21"/>
      <c r="N13" s="21"/>
      <c r="O13" s="21"/>
      <c r="P13" s="21"/>
      <c r="Q13" s="21"/>
      <c r="R13" s="21"/>
      <c r="S13" s="21"/>
      <c r="T13" s="21"/>
      <c r="U13" s="21"/>
    </row>
    <row r="14" spans="1:22" ht="56.25" x14ac:dyDescent="0.25">
      <c r="A14" s="28" t="s">
        <v>36</v>
      </c>
      <c r="B14" s="59" t="s">
        <v>37</v>
      </c>
      <c r="C14" s="62" t="s">
        <v>35</v>
      </c>
      <c r="D14" s="5" t="s">
        <v>16</v>
      </c>
      <c r="E14" s="21"/>
      <c r="F14" s="20">
        <v>369.94</v>
      </c>
      <c r="G14" s="40">
        <f>ROUND(LVL!F14/0.702804,2)</f>
        <v>500</v>
      </c>
      <c r="H14" s="21"/>
      <c r="I14" s="21"/>
      <c r="J14" s="21"/>
      <c r="K14" s="21"/>
      <c r="L14" s="21"/>
      <c r="M14" s="21"/>
      <c r="N14" s="21"/>
      <c r="O14" s="21"/>
      <c r="P14" s="21"/>
      <c r="Q14" s="21"/>
      <c r="R14" s="21"/>
      <c r="S14" s="21"/>
      <c r="T14" s="21"/>
      <c r="U14" s="21"/>
    </row>
    <row r="15" spans="1:22" ht="22.5" x14ac:dyDescent="0.25">
      <c r="A15" s="28" t="s">
        <v>38</v>
      </c>
      <c r="B15" s="59" t="s">
        <v>39</v>
      </c>
      <c r="C15" s="62" t="s">
        <v>40</v>
      </c>
      <c r="D15" s="5" t="s">
        <v>31</v>
      </c>
      <c r="E15" s="21"/>
      <c r="F15" s="41">
        <v>3984</v>
      </c>
      <c r="G15" s="21"/>
      <c r="H15" s="21"/>
      <c r="I15" s="21"/>
      <c r="J15" s="21"/>
      <c r="K15" s="21"/>
      <c r="L15" s="40">
        <v>3600</v>
      </c>
      <c r="M15" s="20">
        <v>1497</v>
      </c>
      <c r="N15" s="21"/>
      <c r="O15" s="21"/>
      <c r="P15" s="21"/>
      <c r="Q15" s="21"/>
      <c r="R15" s="21"/>
      <c r="S15" s="21"/>
      <c r="T15" s="21"/>
      <c r="U15" s="21"/>
    </row>
    <row r="16" spans="1:22" x14ac:dyDescent="0.25">
      <c r="A16" s="28" t="s">
        <v>41</v>
      </c>
      <c r="B16" s="59" t="s">
        <v>42</v>
      </c>
      <c r="C16" s="62" t="s">
        <v>43</v>
      </c>
      <c r="D16" s="7" t="s">
        <v>44</v>
      </c>
      <c r="E16" s="41">
        <v>6402.9</v>
      </c>
      <c r="F16" s="40">
        <v>6402</v>
      </c>
      <c r="G16" s="21"/>
      <c r="H16" s="44"/>
      <c r="I16" s="21"/>
      <c r="J16" s="20">
        <v>5754</v>
      </c>
      <c r="K16" s="21"/>
      <c r="L16" s="21"/>
      <c r="M16" s="21"/>
      <c r="N16" s="21"/>
      <c r="O16" s="21"/>
      <c r="P16" s="21"/>
      <c r="Q16" s="21"/>
      <c r="R16" s="21"/>
      <c r="S16" s="21"/>
      <c r="T16" s="21"/>
      <c r="U16" s="21"/>
    </row>
    <row r="17" spans="1:21" ht="56.25" x14ac:dyDescent="0.25">
      <c r="A17" s="28" t="s">
        <v>45</v>
      </c>
      <c r="B17" s="59" t="s">
        <v>639</v>
      </c>
      <c r="C17" s="62" t="s">
        <v>46</v>
      </c>
      <c r="D17" s="5" t="s">
        <v>47</v>
      </c>
      <c r="E17" s="40">
        <v>12804</v>
      </c>
      <c r="F17" s="21"/>
      <c r="G17" s="21"/>
      <c r="H17" s="21"/>
      <c r="I17" s="41">
        <v>12900</v>
      </c>
      <c r="J17" s="21"/>
      <c r="K17" s="21"/>
      <c r="L17" s="21"/>
      <c r="M17" s="20">
        <v>10716</v>
      </c>
      <c r="N17" s="21"/>
      <c r="O17" s="21"/>
      <c r="P17" s="21"/>
      <c r="Q17" s="21"/>
      <c r="R17" s="21"/>
      <c r="S17" s="21"/>
      <c r="T17" s="21"/>
      <c r="U17" s="21"/>
    </row>
    <row r="18" spans="1:21" ht="56.25" x14ac:dyDescent="0.25">
      <c r="A18" s="28" t="s">
        <v>48</v>
      </c>
      <c r="B18" s="59" t="s">
        <v>49</v>
      </c>
      <c r="C18" s="62" t="s">
        <v>12</v>
      </c>
      <c r="D18" s="7" t="s">
        <v>50</v>
      </c>
      <c r="E18" s="21"/>
      <c r="F18" s="21"/>
      <c r="G18" s="20">
        <f>ROUND(LVL!F18/0.702804,2)</f>
        <v>34500</v>
      </c>
      <c r="H18" s="40">
        <v>35544</v>
      </c>
      <c r="I18" s="21"/>
      <c r="J18" s="41">
        <v>47496</v>
      </c>
      <c r="K18" s="21"/>
      <c r="L18" s="21"/>
      <c r="M18" s="21"/>
      <c r="N18" s="21"/>
      <c r="O18" s="21"/>
      <c r="P18" s="21"/>
      <c r="Q18" s="21"/>
      <c r="R18" s="21"/>
      <c r="S18" s="21"/>
      <c r="T18" s="21"/>
      <c r="U18" s="21"/>
    </row>
    <row r="19" spans="1:21" ht="22.5" x14ac:dyDescent="0.25">
      <c r="A19" s="28" t="s">
        <v>51</v>
      </c>
      <c r="B19" s="59" t="s">
        <v>52</v>
      </c>
      <c r="C19" s="62" t="s">
        <v>15</v>
      </c>
      <c r="D19" s="7" t="s">
        <v>53</v>
      </c>
      <c r="E19" s="21"/>
      <c r="F19" s="41">
        <v>2620</v>
      </c>
      <c r="G19" s="21"/>
      <c r="H19" s="21"/>
      <c r="I19" s="21"/>
      <c r="J19" s="40">
        <v>2532</v>
      </c>
      <c r="K19" s="21"/>
      <c r="L19" s="20">
        <v>2200</v>
      </c>
      <c r="M19" s="21"/>
      <c r="N19" s="21"/>
      <c r="O19" s="21"/>
      <c r="P19" s="21"/>
      <c r="Q19" s="21"/>
      <c r="R19" s="21"/>
      <c r="S19" s="21"/>
      <c r="T19" s="21"/>
      <c r="U19" s="21"/>
    </row>
    <row r="20" spans="1:21" ht="22.5" x14ac:dyDescent="0.25">
      <c r="A20" s="28" t="s">
        <v>54</v>
      </c>
      <c r="B20" s="59" t="s">
        <v>55</v>
      </c>
      <c r="C20" s="62" t="s">
        <v>12</v>
      </c>
      <c r="D20" s="5" t="s">
        <v>56</v>
      </c>
      <c r="E20" s="21"/>
      <c r="F20" s="20">
        <v>1960</v>
      </c>
      <c r="G20" s="21"/>
      <c r="H20" s="21"/>
      <c r="I20" s="21"/>
      <c r="J20" s="21"/>
      <c r="K20" s="21"/>
      <c r="L20" s="40">
        <v>2200</v>
      </c>
      <c r="M20" s="41">
        <v>3187.23</v>
      </c>
      <c r="N20" s="21"/>
      <c r="O20" s="21"/>
      <c r="P20" s="21"/>
      <c r="Q20" s="21"/>
      <c r="R20" s="21"/>
      <c r="S20" s="21"/>
      <c r="T20" s="21"/>
      <c r="U20" s="21"/>
    </row>
    <row r="21" spans="1:21" x14ac:dyDescent="0.25">
      <c r="A21" s="28" t="s">
        <v>57</v>
      </c>
      <c r="B21" s="59" t="s">
        <v>58</v>
      </c>
      <c r="C21" s="62" t="s">
        <v>59</v>
      </c>
      <c r="D21" s="5" t="s">
        <v>31</v>
      </c>
      <c r="E21" s="21"/>
      <c r="F21" s="21"/>
      <c r="G21" s="21"/>
      <c r="H21" s="21"/>
      <c r="I21" s="21"/>
      <c r="J21" s="41">
        <v>255.69</v>
      </c>
      <c r="K21" s="21"/>
      <c r="L21" s="40">
        <v>240</v>
      </c>
      <c r="M21" s="20">
        <v>75.13</v>
      </c>
      <c r="N21" s="21"/>
      <c r="O21" s="21"/>
      <c r="P21" s="21"/>
      <c r="Q21" s="21"/>
      <c r="R21" s="21"/>
      <c r="S21" s="21"/>
      <c r="T21" s="21"/>
      <c r="U21" s="21"/>
    </row>
    <row r="22" spans="1:21" x14ac:dyDescent="0.25">
      <c r="A22" s="28" t="s">
        <v>60</v>
      </c>
      <c r="B22" s="59" t="s">
        <v>61</v>
      </c>
      <c r="C22" s="62" t="s">
        <v>59</v>
      </c>
      <c r="D22" s="5" t="s">
        <v>19</v>
      </c>
      <c r="E22" s="21"/>
      <c r="F22" s="21"/>
      <c r="G22" s="21"/>
      <c r="H22" s="21"/>
      <c r="I22" s="21"/>
      <c r="J22" s="20">
        <v>255.69</v>
      </c>
      <c r="K22" s="21"/>
      <c r="L22" s="41">
        <v>438</v>
      </c>
      <c r="M22" s="40">
        <v>271.06</v>
      </c>
      <c r="N22" s="21"/>
      <c r="O22" s="21"/>
      <c r="P22" s="21"/>
      <c r="Q22" s="21"/>
      <c r="R22" s="21"/>
      <c r="S22" s="21"/>
      <c r="T22" s="21"/>
      <c r="U22" s="21"/>
    </row>
    <row r="23" spans="1:21" x14ac:dyDescent="0.25">
      <c r="A23" s="28" t="s">
        <v>62</v>
      </c>
      <c r="B23" s="59" t="s">
        <v>63</v>
      </c>
      <c r="C23" s="62" t="s">
        <v>40</v>
      </c>
      <c r="D23" s="7" t="s">
        <v>64</v>
      </c>
      <c r="E23" s="21"/>
      <c r="F23" s="41">
        <v>2266</v>
      </c>
      <c r="G23" s="21"/>
      <c r="H23" s="21"/>
      <c r="I23" s="21"/>
      <c r="J23" s="40">
        <v>1277.8</v>
      </c>
      <c r="K23" s="21"/>
      <c r="L23" s="20">
        <v>700</v>
      </c>
      <c r="M23" s="21"/>
      <c r="N23" s="21"/>
      <c r="O23" s="21"/>
      <c r="P23" s="21"/>
      <c r="Q23" s="21"/>
      <c r="R23" s="21"/>
      <c r="S23" s="21"/>
      <c r="T23" s="21"/>
      <c r="U23" s="21"/>
    </row>
    <row r="24" spans="1:21" x14ac:dyDescent="0.25">
      <c r="A24" s="28" t="s">
        <v>65</v>
      </c>
      <c r="B24" s="59" t="s">
        <v>66</v>
      </c>
      <c r="C24" s="62" t="s">
        <v>67</v>
      </c>
      <c r="D24" s="5" t="s">
        <v>68</v>
      </c>
      <c r="E24" s="21"/>
      <c r="F24" s="41">
        <v>4126</v>
      </c>
      <c r="G24" s="21"/>
      <c r="H24" s="21"/>
      <c r="I24" s="21"/>
      <c r="J24" s="20">
        <v>354.3</v>
      </c>
      <c r="K24" s="21"/>
      <c r="L24" s="40">
        <v>450</v>
      </c>
      <c r="M24" s="21"/>
      <c r="N24" s="21"/>
      <c r="O24" s="21"/>
      <c r="P24" s="21"/>
      <c r="Q24" s="21"/>
      <c r="R24" s="21"/>
      <c r="S24" s="21"/>
      <c r="T24" s="21"/>
      <c r="U24" s="21"/>
    </row>
    <row r="25" spans="1:21" x14ac:dyDescent="0.25">
      <c r="A25" s="43" t="s">
        <v>69</v>
      </c>
      <c r="B25" s="60" t="s">
        <v>70</v>
      </c>
      <c r="C25" s="62" t="s">
        <v>71</v>
      </c>
      <c r="D25" s="5" t="s">
        <v>16</v>
      </c>
      <c r="E25" s="21"/>
      <c r="F25" s="20">
        <v>3165</v>
      </c>
      <c r="G25" s="21"/>
      <c r="H25" s="21"/>
      <c r="I25" s="21"/>
      <c r="J25" s="40">
        <v>4012.4999999999995</v>
      </c>
      <c r="K25" s="21"/>
      <c r="L25" s="41">
        <v>4200</v>
      </c>
      <c r="M25" s="21"/>
      <c r="N25" s="21"/>
      <c r="O25" s="21"/>
      <c r="P25" s="21"/>
      <c r="Q25" s="21"/>
      <c r="R25" s="21"/>
      <c r="S25" s="21"/>
      <c r="T25" s="21"/>
      <c r="U25" s="21"/>
    </row>
    <row r="26" spans="1:21" ht="22.5" x14ac:dyDescent="0.25">
      <c r="A26" s="43" t="s">
        <v>72</v>
      </c>
      <c r="B26" s="60" t="s">
        <v>73</v>
      </c>
      <c r="C26" s="62" t="s">
        <v>74</v>
      </c>
      <c r="D26" s="5" t="s">
        <v>16</v>
      </c>
      <c r="E26" s="21"/>
      <c r="F26" s="20">
        <v>5275</v>
      </c>
      <c r="G26" s="21"/>
      <c r="H26" s="21"/>
      <c r="I26" s="21"/>
      <c r="J26" s="40">
        <v>6687.5</v>
      </c>
      <c r="K26" s="21"/>
      <c r="L26" s="41">
        <v>7000</v>
      </c>
      <c r="M26" s="21"/>
      <c r="N26" s="21"/>
      <c r="O26" s="21"/>
      <c r="P26" s="21"/>
      <c r="Q26" s="21"/>
      <c r="R26" s="21"/>
      <c r="S26" s="21"/>
      <c r="T26" s="21"/>
      <c r="U26" s="21"/>
    </row>
    <row r="27" spans="1:21" ht="45" x14ac:dyDescent="0.25">
      <c r="A27" s="43" t="s">
        <v>75</v>
      </c>
      <c r="B27" s="60" t="s">
        <v>76</v>
      </c>
      <c r="C27" s="62" t="s">
        <v>77</v>
      </c>
      <c r="D27" s="8"/>
      <c r="E27" s="21"/>
      <c r="F27" s="40">
        <v>86730</v>
      </c>
      <c r="G27" s="21"/>
      <c r="H27" s="44"/>
      <c r="I27" s="21"/>
      <c r="J27" s="20">
        <v>62307</v>
      </c>
      <c r="K27" s="21"/>
      <c r="L27" s="21"/>
      <c r="M27" s="21"/>
      <c r="N27" s="21"/>
      <c r="O27" s="41">
        <v>107880</v>
      </c>
      <c r="P27" s="44"/>
      <c r="Q27" s="21"/>
      <c r="R27" s="21"/>
      <c r="S27" s="21"/>
      <c r="T27" s="21"/>
      <c r="U27" s="21"/>
    </row>
    <row r="28" spans="1:21" ht="33.75" x14ac:dyDescent="0.25">
      <c r="A28" s="43" t="s">
        <v>78</v>
      </c>
      <c r="B28" s="60" t="s">
        <v>79</v>
      </c>
      <c r="C28" s="62" t="s">
        <v>46</v>
      </c>
      <c r="D28" s="8" t="s">
        <v>56</v>
      </c>
      <c r="E28" s="21"/>
      <c r="F28" s="20">
        <v>3210</v>
      </c>
      <c r="G28" s="21"/>
      <c r="H28" s="41">
        <v>3798</v>
      </c>
      <c r="I28" s="21"/>
      <c r="J28" s="21"/>
      <c r="K28" s="21"/>
      <c r="L28" s="21"/>
      <c r="M28" s="21"/>
      <c r="N28" s="21"/>
      <c r="O28" s="40">
        <v>3780</v>
      </c>
      <c r="P28" s="21"/>
      <c r="Q28" s="21"/>
      <c r="R28" s="21"/>
      <c r="S28" s="21"/>
      <c r="T28" s="21"/>
      <c r="U28" s="21"/>
    </row>
    <row r="29" spans="1:21" ht="33.75" x14ac:dyDescent="0.25">
      <c r="A29" s="43" t="s">
        <v>80</v>
      </c>
      <c r="B29" s="60" t="s">
        <v>661</v>
      </c>
      <c r="C29" s="62" t="s">
        <v>81</v>
      </c>
      <c r="D29" s="5" t="s">
        <v>53</v>
      </c>
      <c r="E29" s="21"/>
      <c r="F29" s="40">
        <v>540.6</v>
      </c>
      <c r="G29" s="21"/>
      <c r="H29" s="41">
        <v>1052.92</v>
      </c>
      <c r="I29" s="21"/>
      <c r="J29" s="21"/>
      <c r="K29" s="21"/>
      <c r="L29" s="20">
        <v>460</v>
      </c>
      <c r="M29" s="21"/>
      <c r="N29" s="44"/>
      <c r="O29" s="21"/>
      <c r="P29" s="21"/>
      <c r="Q29" s="21"/>
      <c r="R29" s="21"/>
      <c r="S29" s="21"/>
      <c r="T29" s="21"/>
      <c r="U29" s="21"/>
    </row>
    <row r="30" spans="1:21" ht="33.75" x14ac:dyDescent="0.25">
      <c r="A30" s="43" t="s">
        <v>82</v>
      </c>
      <c r="B30" s="60" t="s">
        <v>662</v>
      </c>
      <c r="C30" s="62" t="s">
        <v>83</v>
      </c>
      <c r="D30" s="9" t="s">
        <v>64</v>
      </c>
      <c r="E30" s="21"/>
      <c r="F30" s="40">
        <v>313</v>
      </c>
      <c r="G30" s="21"/>
      <c r="H30" s="21"/>
      <c r="I30" s="21"/>
      <c r="J30" s="21"/>
      <c r="K30" s="21"/>
      <c r="L30" s="20">
        <v>230</v>
      </c>
      <c r="M30" s="41">
        <v>455.32</v>
      </c>
      <c r="N30" s="21"/>
      <c r="O30" s="21"/>
      <c r="P30" s="21"/>
      <c r="Q30" s="21"/>
      <c r="R30" s="21"/>
      <c r="S30" s="21"/>
      <c r="T30" s="21"/>
      <c r="U30" s="21"/>
    </row>
    <row r="31" spans="1:21" ht="33.75" x14ac:dyDescent="0.25">
      <c r="A31" s="43" t="s">
        <v>84</v>
      </c>
      <c r="B31" s="60" t="s">
        <v>663</v>
      </c>
      <c r="C31" s="62" t="s">
        <v>67</v>
      </c>
      <c r="D31" s="5" t="s">
        <v>64</v>
      </c>
      <c r="E31" s="21"/>
      <c r="F31" s="40">
        <v>2703</v>
      </c>
      <c r="G31" s="21"/>
      <c r="H31" s="41">
        <v>5549.2</v>
      </c>
      <c r="I31" s="21"/>
      <c r="J31" s="21"/>
      <c r="K31" s="21"/>
      <c r="L31" s="20">
        <v>2300</v>
      </c>
      <c r="M31" s="21"/>
      <c r="N31" s="21"/>
      <c r="O31" s="21"/>
      <c r="P31" s="21"/>
      <c r="Q31" s="21"/>
      <c r="R31" s="21"/>
      <c r="S31" s="21"/>
      <c r="T31" s="21"/>
      <c r="U31" s="21"/>
    </row>
    <row r="32" spans="1:21" ht="33.75" x14ac:dyDescent="0.25">
      <c r="A32" s="43" t="s">
        <v>85</v>
      </c>
      <c r="B32" s="60" t="s">
        <v>664</v>
      </c>
      <c r="C32" s="62" t="s">
        <v>86</v>
      </c>
      <c r="D32" s="5" t="s">
        <v>87</v>
      </c>
      <c r="E32" s="21"/>
      <c r="F32" s="20">
        <v>9390</v>
      </c>
      <c r="G32" s="21"/>
      <c r="H32" s="40">
        <v>17070.3</v>
      </c>
      <c r="I32" s="21"/>
      <c r="J32" s="41">
        <v>21338.7</v>
      </c>
      <c r="K32" s="21"/>
      <c r="L32" s="21"/>
      <c r="M32" s="21"/>
      <c r="N32" s="21"/>
      <c r="O32" s="21"/>
      <c r="P32" s="21"/>
      <c r="Q32" s="21"/>
      <c r="R32" s="21"/>
      <c r="S32" s="21"/>
      <c r="T32" s="21"/>
      <c r="U32" s="21"/>
    </row>
    <row r="33" spans="1:21" x14ac:dyDescent="0.25">
      <c r="A33" s="28" t="s">
        <v>88</v>
      </c>
      <c r="B33" s="59" t="s">
        <v>89</v>
      </c>
      <c r="C33" s="62" t="s">
        <v>59</v>
      </c>
      <c r="D33" s="5" t="s">
        <v>68</v>
      </c>
      <c r="E33" s="21"/>
      <c r="F33" s="21"/>
      <c r="G33" s="21"/>
      <c r="H33" s="44"/>
      <c r="I33" s="40">
        <v>3543.9</v>
      </c>
      <c r="J33" s="20">
        <v>2356.29</v>
      </c>
      <c r="K33" s="21"/>
      <c r="L33" s="21"/>
      <c r="M33" s="21"/>
      <c r="N33" s="21"/>
      <c r="O33" s="21"/>
      <c r="P33" s="21"/>
      <c r="Q33" s="21"/>
      <c r="R33" s="21"/>
      <c r="S33" s="21"/>
      <c r="T33" s="21"/>
      <c r="U33" s="21"/>
    </row>
    <row r="34" spans="1:21" x14ac:dyDescent="0.25">
      <c r="A34" s="28" t="s">
        <v>90</v>
      </c>
      <c r="B34" s="59" t="s">
        <v>91</v>
      </c>
      <c r="C34" s="62" t="s">
        <v>92</v>
      </c>
      <c r="D34" s="9" t="s">
        <v>56</v>
      </c>
      <c r="E34" s="21"/>
      <c r="F34" s="20">
        <v>1209.5</v>
      </c>
      <c r="G34" s="21"/>
      <c r="H34" s="21"/>
      <c r="I34" s="21"/>
      <c r="J34" s="21"/>
      <c r="K34" s="21"/>
      <c r="L34" s="40">
        <v>1900</v>
      </c>
      <c r="M34" s="41">
        <v>1957.16</v>
      </c>
      <c r="N34" s="21"/>
      <c r="O34" s="21"/>
      <c r="P34" s="21"/>
      <c r="Q34" s="21"/>
      <c r="R34" s="21"/>
      <c r="S34" s="21"/>
      <c r="T34" s="21"/>
      <c r="U34" s="21"/>
    </row>
    <row r="35" spans="1:21" ht="22.5" x14ac:dyDescent="0.25">
      <c r="A35" s="28" t="s">
        <v>93</v>
      </c>
      <c r="B35" s="59" t="s">
        <v>94</v>
      </c>
      <c r="C35" s="62" t="s">
        <v>92</v>
      </c>
      <c r="D35" s="5" t="s">
        <v>95</v>
      </c>
      <c r="E35" s="21"/>
      <c r="F35" s="21"/>
      <c r="G35" s="21"/>
      <c r="H35" s="41">
        <v>2703.4500000000003</v>
      </c>
      <c r="I35" s="21"/>
      <c r="J35" s="44"/>
      <c r="K35" s="21"/>
      <c r="L35" s="40">
        <v>2100</v>
      </c>
      <c r="M35" s="20">
        <v>1957.16</v>
      </c>
      <c r="N35" s="21"/>
      <c r="O35" s="21"/>
      <c r="P35" s="21"/>
      <c r="Q35" s="21"/>
      <c r="R35" s="21"/>
      <c r="S35" s="21"/>
      <c r="T35" s="21"/>
      <c r="U35" s="21"/>
    </row>
    <row r="36" spans="1:21" x14ac:dyDescent="0.25">
      <c r="A36" s="28" t="s">
        <v>96</v>
      </c>
      <c r="B36" s="59" t="s">
        <v>640</v>
      </c>
      <c r="C36" s="62" t="s">
        <v>7</v>
      </c>
      <c r="D36" s="9" t="s">
        <v>64</v>
      </c>
      <c r="E36" s="21"/>
      <c r="F36" s="21"/>
      <c r="G36" s="21"/>
      <c r="H36" s="41">
        <v>26679</v>
      </c>
      <c r="I36" s="21"/>
      <c r="J36" s="21"/>
      <c r="K36" s="21"/>
      <c r="L36" s="20">
        <v>20500</v>
      </c>
      <c r="M36" s="40">
        <v>21022.93</v>
      </c>
      <c r="N36" s="21"/>
      <c r="O36" s="21"/>
      <c r="P36" s="21"/>
      <c r="Q36" s="21"/>
      <c r="R36" s="21"/>
      <c r="S36" s="21"/>
      <c r="T36" s="21"/>
      <c r="U36" s="21"/>
    </row>
    <row r="37" spans="1:21" ht="22.5" x14ac:dyDescent="0.25">
      <c r="A37" s="28" t="s">
        <v>97</v>
      </c>
      <c r="B37" s="59" t="s">
        <v>641</v>
      </c>
      <c r="C37" s="62" t="s">
        <v>92</v>
      </c>
      <c r="D37" s="5" t="s">
        <v>31</v>
      </c>
      <c r="E37" s="21"/>
      <c r="F37" s="21"/>
      <c r="G37" s="21"/>
      <c r="H37" s="41">
        <v>2703.4500000000003</v>
      </c>
      <c r="I37" s="21"/>
      <c r="J37" s="21"/>
      <c r="K37" s="21"/>
      <c r="L37" s="40">
        <v>2150</v>
      </c>
      <c r="M37" s="20">
        <v>1957.16</v>
      </c>
      <c r="N37" s="21"/>
      <c r="O37" s="21"/>
      <c r="P37" s="21"/>
      <c r="Q37" s="21"/>
      <c r="R37" s="21"/>
      <c r="S37" s="21"/>
      <c r="T37" s="21"/>
      <c r="U37" s="21"/>
    </row>
    <row r="38" spans="1:21" ht="22.5" x14ac:dyDescent="0.25">
      <c r="A38" s="28" t="s">
        <v>98</v>
      </c>
      <c r="B38" s="59" t="s">
        <v>642</v>
      </c>
      <c r="C38" s="62" t="s">
        <v>92</v>
      </c>
      <c r="D38" s="5" t="s">
        <v>95</v>
      </c>
      <c r="E38" s="21"/>
      <c r="F38" s="21"/>
      <c r="G38" s="21"/>
      <c r="H38" s="41">
        <v>2703.4500000000003</v>
      </c>
      <c r="I38" s="21"/>
      <c r="J38" s="21"/>
      <c r="K38" s="21"/>
      <c r="L38" s="40">
        <v>2275</v>
      </c>
      <c r="M38" s="20">
        <v>1957.16</v>
      </c>
      <c r="N38" s="21"/>
      <c r="O38" s="21"/>
      <c r="P38" s="21"/>
      <c r="Q38" s="21"/>
      <c r="R38" s="21"/>
      <c r="S38" s="21"/>
      <c r="T38" s="21"/>
      <c r="U38" s="21"/>
    </row>
    <row r="39" spans="1:21" ht="22.5" x14ac:dyDescent="0.25">
      <c r="A39" s="28" t="s">
        <v>99</v>
      </c>
      <c r="B39" s="59" t="s">
        <v>643</v>
      </c>
      <c r="C39" s="62" t="s">
        <v>92</v>
      </c>
      <c r="D39" s="5" t="s">
        <v>31</v>
      </c>
      <c r="E39" s="21"/>
      <c r="F39" s="21"/>
      <c r="G39" s="21"/>
      <c r="H39" s="41">
        <v>2703.4500000000003</v>
      </c>
      <c r="I39" s="21"/>
      <c r="J39" s="21"/>
      <c r="K39" s="21"/>
      <c r="L39" s="40">
        <v>2275</v>
      </c>
      <c r="M39" s="20">
        <v>2102.29</v>
      </c>
      <c r="N39" s="21"/>
      <c r="O39" s="21"/>
      <c r="P39" s="21"/>
      <c r="Q39" s="21"/>
      <c r="R39" s="21"/>
      <c r="S39" s="21"/>
      <c r="T39" s="21"/>
      <c r="U39" s="21"/>
    </row>
    <row r="40" spans="1:21" ht="22.5" x14ac:dyDescent="0.25">
      <c r="A40" s="28" t="s">
        <v>100</v>
      </c>
      <c r="B40" s="59" t="s">
        <v>644</v>
      </c>
      <c r="C40" s="62" t="s">
        <v>92</v>
      </c>
      <c r="D40" s="5" t="s">
        <v>31</v>
      </c>
      <c r="E40" s="21"/>
      <c r="F40" s="21"/>
      <c r="G40" s="21"/>
      <c r="H40" s="41">
        <v>2774.6</v>
      </c>
      <c r="I40" s="21"/>
      <c r="J40" s="21"/>
      <c r="K40" s="21"/>
      <c r="L40" s="40">
        <v>2400</v>
      </c>
      <c r="M40" s="20">
        <v>2102.29</v>
      </c>
      <c r="N40" s="21"/>
      <c r="O40" s="21"/>
      <c r="P40" s="21"/>
      <c r="Q40" s="21"/>
      <c r="R40" s="21"/>
      <c r="S40" s="21"/>
      <c r="T40" s="21"/>
      <c r="U40" s="21"/>
    </row>
    <row r="41" spans="1:21" x14ac:dyDescent="0.25">
      <c r="A41" s="28" t="s">
        <v>101</v>
      </c>
      <c r="B41" s="59" t="s">
        <v>102</v>
      </c>
      <c r="C41" s="62" t="s">
        <v>92</v>
      </c>
      <c r="D41" s="5" t="s">
        <v>56</v>
      </c>
      <c r="E41" s="21"/>
      <c r="F41" s="20">
        <v>1351.5</v>
      </c>
      <c r="G41" s="21"/>
      <c r="H41" s="41">
        <v>3059.15</v>
      </c>
      <c r="I41" s="21"/>
      <c r="J41" s="21"/>
      <c r="K41" s="21"/>
      <c r="L41" s="21"/>
      <c r="M41" s="40">
        <v>1957.16</v>
      </c>
      <c r="N41" s="21"/>
      <c r="O41" s="21"/>
      <c r="P41" s="21"/>
      <c r="Q41" s="21"/>
      <c r="R41" s="21"/>
      <c r="S41" s="21"/>
      <c r="T41" s="21"/>
      <c r="U41" s="21"/>
    </row>
    <row r="42" spans="1:21" x14ac:dyDescent="0.25">
      <c r="A42" s="28" t="s">
        <v>103</v>
      </c>
      <c r="B42" s="59" t="s">
        <v>104</v>
      </c>
      <c r="C42" s="62" t="s">
        <v>92</v>
      </c>
      <c r="D42" s="5" t="s">
        <v>105</v>
      </c>
      <c r="E42" s="21"/>
      <c r="F42" s="21"/>
      <c r="G42" s="21"/>
      <c r="H42" s="44"/>
      <c r="I42" s="21"/>
      <c r="J42" s="20">
        <v>4083.65</v>
      </c>
      <c r="K42" s="21"/>
      <c r="L42" s="21"/>
      <c r="M42" s="21"/>
      <c r="N42" s="21"/>
      <c r="O42" s="21"/>
      <c r="P42" s="21"/>
      <c r="Q42" s="21"/>
      <c r="R42" s="21"/>
      <c r="S42" s="21"/>
      <c r="T42" s="21"/>
      <c r="U42" s="21"/>
    </row>
    <row r="43" spans="1:21" ht="22.5" x14ac:dyDescent="0.25">
      <c r="A43" s="28" t="s">
        <v>106</v>
      </c>
      <c r="B43" s="59" t="s">
        <v>107</v>
      </c>
      <c r="C43" s="62" t="s">
        <v>108</v>
      </c>
      <c r="D43" s="5" t="s">
        <v>109</v>
      </c>
      <c r="E43" s="21"/>
      <c r="F43" s="20">
        <v>5406</v>
      </c>
      <c r="G43" s="21"/>
      <c r="H43" s="21"/>
      <c r="I43" s="21"/>
      <c r="J43" s="21"/>
      <c r="K43" s="21"/>
      <c r="L43" s="40">
        <v>5800</v>
      </c>
      <c r="M43" s="41">
        <v>7541.2</v>
      </c>
      <c r="N43" s="21"/>
      <c r="O43" s="21"/>
      <c r="P43" s="21"/>
      <c r="Q43" s="21"/>
      <c r="R43" s="21"/>
      <c r="S43" s="21"/>
      <c r="T43" s="21"/>
      <c r="U43" s="21"/>
    </row>
    <row r="44" spans="1:21" ht="22.5" x14ac:dyDescent="0.25">
      <c r="A44" s="28" t="s">
        <v>110</v>
      </c>
      <c r="B44" s="59" t="s">
        <v>111</v>
      </c>
      <c r="C44" s="62" t="s">
        <v>112</v>
      </c>
      <c r="D44" s="5" t="s">
        <v>113</v>
      </c>
      <c r="E44" s="21"/>
      <c r="F44" s="21"/>
      <c r="G44" s="20">
        <v>130905</v>
      </c>
      <c r="H44" s="21"/>
      <c r="I44" s="21"/>
      <c r="J44" s="21"/>
      <c r="K44" s="21"/>
      <c r="L44" s="21"/>
      <c r="M44" s="21"/>
      <c r="N44" s="21"/>
      <c r="O44" s="21"/>
      <c r="P44" s="21"/>
      <c r="Q44" s="21"/>
      <c r="R44" s="21"/>
      <c r="S44" s="21"/>
      <c r="T44" s="21"/>
      <c r="U44" s="21"/>
    </row>
    <row r="45" spans="1:21" ht="22.5" x14ac:dyDescent="0.25">
      <c r="A45" s="28" t="s">
        <v>114</v>
      </c>
      <c r="B45" s="59" t="s">
        <v>115</v>
      </c>
      <c r="C45" s="62" t="s">
        <v>7</v>
      </c>
      <c r="D45" s="5" t="s">
        <v>116</v>
      </c>
      <c r="E45" s="21"/>
      <c r="F45" s="21"/>
      <c r="G45" s="20">
        <v>13090.5</v>
      </c>
      <c r="H45" s="21"/>
      <c r="I45" s="21"/>
      <c r="J45" s="21"/>
      <c r="K45" s="21"/>
      <c r="L45" s="21"/>
      <c r="M45" s="21"/>
      <c r="N45" s="21"/>
      <c r="O45" s="21"/>
      <c r="P45" s="21"/>
      <c r="Q45" s="21"/>
      <c r="R45" s="21"/>
      <c r="S45" s="21"/>
      <c r="T45" s="21"/>
      <c r="U45" s="21"/>
    </row>
    <row r="46" spans="1:21" ht="22.5" x14ac:dyDescent="0.25">
      <c r="A46" s="28" t="s">
        <v>117</v>
      </c>
      <c r="B46" s="59" t="s">
        <v>118</v>
      </c>
      <c r="C46" s="62" t="s">
        <v>7</v>
      </c>
      <c r="D46" s="5" t="s">
        <v>113</v>
      </c>
      <c r="E46" s="21"/>
      <c r="F46" s="21"/>
      <c r="G46" s="20">
        <v>13090.5</v>
      </c>
      <c r="H46" s="21"/>
      <c r="I46" s="21"/>
      <c r="J46" s="21"/>
      <c r="K46" s="21"/>
      <c r="L46" s="21"/>
      <c r="M46" s="21"/>
      <c r="N46" s="21"/>
      <c r="O46" s="21"/>
      <c r="P46" s="21"/>
      <c r="Q46" s="21"/>
      <c r="R46" s="21"/>
      <c r="S46" s="21"/>
      <c r="T46" s="21"/>
      <c r="U46" s="21"/>
    </row>
    <row r="47" spans="1:21" ht="22.5" x14ac:dyDescent="0.25">
      <c r="A47" s="28" t="s">
        <v>119</v>
      </c>
      <c r="B47" s="59" t="s">
        <v>120</v>
      </c>
      <c r="C47" s="62" t="s">
        <v>67</v>
      </c>
      <c r="D47" s="5" t="s">
        <v>113</v>
      </c>
      <c r="E47" s="21"/>
      <c r="F47" s="21"/>
      <c r="G47" s="20">
        <v>3693.8</v>
      </c>
      <c r="H47" s="21"/>
      <c r="I47" s="21"/>
      <c r="J47" s="21"/>
      <c r="K47" s="21"/>
      <c r="L47" s="21"/>
      <c r="M47" s="21"/>
      <c r="N47" s="21"/>
      <c r="O47" s="21"/>
      <c r="P47" s="21"/>
      <c r="Q47" s="21"/>
      <c r="R47" s="21"/>
      <c r="S47" s="21"/>
      <c r="T47" s="21"/>
      <c r="U47" s="21"/>
    </row>
    <row r="48" spans="1:21" ht="22.5" x14ac:dyDescent="0.25">
      <c r="A48" s="28" t="s">
        <v>121</v>
      </c>
      <c r="B48" s="59" t="s">
        <v>122</v>
      </c>
      <c r="C48" s="62" t="s">
        <v>67</v>
      </c>
      <c r="D48" s="5" t="s">
        <v>113</v>
      </c>
      <c r="E48" s="21"/>
      <c r="F48" s="21"/>
      <c r="G48" s="20">
        <v>3693.8</v>
      </c>
      <c r="H48" s="21"/>
      <c r="I48" s="21"/>
      <c r="J48" s="21"/>
      <c r="K48" s="21"/>
      <c r="L48" s="21"/>
      <c r="M48" s="21"/>
      <c r="N48" s="21"/>
      <c r="O48" s="21"/>
      <c r="P48" s="21"/>
      <c r="Q48" s="21"/>
      <c r="R48" s="21"/>
      <c r="S48" s="21"/>
      <c r="T48" s="21"/>
      <c r="U48" s="21"/>
    </row>
    <row r="49" spans="1:21" ht="22.5" x14ac:dyDescent="0.25">
      <c r="A49" s="28" t="s">
        <v>123</v>
      </c>
      <c r="B49" s="59" t="s">
        <v>124</v>
      </c>
      <c r="C49" s="62" t="s">
        <v>125</v>
      </c>
      <c r="D49" s="5" t="s">
        <v>113</v>
      </c>
      <c r="E49" s="21"/>
      <c r="F49" s="21"/>
      <c r="G49" s="20">
        <v>3693.8</v>
      </c>
      <c r="H49" s="21"/>
      <c r="I49" s="21"/>
      <c r="J49" s="21"/>
      <c r="K49" s="21"/>
      <c r="L49" s="21"/>
      <c r="M49" s="21"/>
      <c r="N49" s="21"/>
      <c r="O49" s="21"/>
      <c r="P49" s="21"/>
      <c r="Q49" s="21"/>
      <c r="R49" s="21"/>
      <c r="S49" s="21"/>
      <c r="T49" s="21"/>
      <c r="U49" s="21"/>
    </row>
    <row r="50" spans="1:21" ht="22.5" x14ac:dyDescent="0.25">
      <c r="A50" s="28" t="s">
        <v>126</v>
      </c>
      <c r="B50" s="59" t="s">
        <v>127</v>
      </c>
      <c r="C50" s="62" t="s">
        <v>67</v>
      </c>
      <c r="D50" s="5" t="s">
        <v>116</v>
      </c>
      <c r="E50" s="21"/>
      <c r="F50" s="21"/>
      <c r="G50" s="20">
        <v>3921.4</v>
      </c>
      <c r="H50" s="21"/>
      <c r="I50" s="21"/>
      <c r="J50" s="21"/>
      <c r="K50" s="21"/>
      <c r="L50" s="21"/>
      <c r="M50" s="21"/>
      <c r="N50" s="21"/>
      <c r="O50" s="21"/>
      <c r="P50" s="21"/>
      <c r="Q50" s="21"/>
      <c r="R50" s="21"/>
      <c r="S50" s="21"/>
      <c r="T50" s="21"/>
      <c r="U50" s="21"/>
    </row>
    <row r="51" spans="1:21" ht="22.5" x14ac:dyDescent="0.25">
      <c r="A51" s="28" t="s">
        <v>128</v>
      </c>
      <c r="B51" s="59" t="s">
        <v>129</v>
      </c>
      <c r="C51" s="62" t="s">
        <v>40</v>
      </c>
      <c r="D51" s="5" t="s">
        <v>5</v>
      </c>
      <c r="E51" s="21"/>
      <c r="F51" s="21"/>
      <c r="G51" s="20">
        <v>9032.4</v>
      </c>
      <c r="H51" s="21"/>
      <c r="I51" s="21"/>
      <c r="J51" s="21"/>
      <c r="K51" s="21"/>
      <c r="L51" s="21"/>
      <c r="M51" s="21"/>
      <c r="N51" s="21"/>
      <c r="O51" s="21"/>
      <c r="P51" s="21"/>
      <c r="Q51" s="21"/>
      <c r="R51" s="21"/>
      <c r="S51" s="21"/>
      <c r="T51" s="21"/>
      <c r="U51" s="21"/>
    </row>
    <row r="52" spans="1:21" ht="22.5" x14ac:dyDescent="0.25">
      <c r="A52" s="28" t="s">
        <v>130</v>
      </c>
      <c r="B52" s="59" t="s">
        <v>131</v>
      </c>
      <c r="C52" s="62" t="s">
        <v>132</v>
      </c>
      <c r="D52" s="5" t="s">
        <v>113</v>
      </c>
      <c r="E52" s="21"/>
      <c r="F52" s="21"/>
      <c r="G52" s="20">
        <v>45162</v>
      </c>
      <c r="H52" s="21"/>
      <c r="I52" s="21"/>
      <c r="J52" s="21"/>
      <c r="K52" s="21"/>
      <c r="L52" s="21"/>
      <c r="M52" s="21"/>
      <c r="N52" s="21"/>
      <c r="O52" s="21"/>
      <c r="P52" s="21"/>
      <c r="Q52" s="21"/>
      <c r="R52" s="21"/>
      <c r="S52" s="21"/>
      <c r="T52" s="21"/>
      <c r="U52" s="21"/>
    </row>
    <row r="53" spans="1:21" ht="22.5" x14ac:dyDescent="0.25">
      <c r="A53" s="28" t="s">
        <v>133</v>
      </c>
      <c r="B53" s="59" t="s">
        <v>134</v>
      </c>
      <c r="C53" s="62" t="s">
        <v>135</v>
      </c>
      <c r="D53" s="5" t="s">
        <v>116</v>
      </c>
      <c r="E53" s="21"/>
      <c r="F53" s="21"/>
      <c r="G53" s="20">
        <v>14782.2</v>
      </c>
      <c r="H53" s="21"/>
      <c r="I53" s="21"/>
      <c r="J53" s="21"/>
      <c r="K53" s="21"/>
      <c r="L53" s="21"/>
      <c r="M53" s="21"/>
      <c r="N53" s="21"/>
      <c r="O53" s="21"/>
      <c r="P53" s="21"/>
      <c r="Q53" s="21"/>
      <c r="R53" s="21"/>
      <c r="S53" s="21"/>
      <c r="T53" s="21"/>
      <c r="U53" s="21"/>
    </row>
    <row r="54" spans="1:21" ht="22.5" x14ac:dyDescent="0.25">
      <c r="A54" s="28" t="s">
        <v>136</v>
      </c>
      <c r="B54" s="59" t="s">
        <v>137</v>
      </c>
      <c r="C54" s="62" t="s">
        <v>92</v>
      </c>
      <c r="D54" s="5" t="s">
        <v>5</v>
      </c>
      <c r="E54" s="21"/>
      <c r="F54" s="21"/>
      <c r="G54" s="20">
        <f>ROUND(LVL!F54/0.702804,2)</f>
        <v>2463.6999999999998</v>
      </c>
      <c r="H54" s="21"/>
      <c r="I54" s="21"/>
      <c r="J54" s="21"/>
      <c r="K54" s="21"/>
      <c r="L54" s="21"/>
      <c r="M54" s="21"/>
      <c r="N54" s="21"/>
      <c r="O54" s="21"/>
      <c r="P54" s="21"/>
      <c r="Q54" s="21"/>
      <c r="R54" s="21"/>
      <c r="S54" s="21"/>
      <c r="T54" s="21"/>
      <c r="U54" s="21"/>
    </row>
    <row r="55" spans="1:21" ht="22.5" x14ac:dyDescent="0.25">
      <c r="A55" s="28" t="s">
        <v>138</v>
      </c>
      <c r="B55" s="59" t="s">
        <v>139</v>
      </c>
      <c r="C55" s="62" t="s">
        <v>12</v>
      </c>
      <c r="D55" s="5" t="s">
        <v>113</v>
      </c>
      <c r="E55" s="21"/>
      <c r="F55" s="21"/>
      <c r="G55" s="20">
        <v>90324</v>
      </c>
      <c r="H55" s="21"/>
      <c r="I55" s="21"/>
      <c r="J55" s="21"/>
      <c r="K55" s="21"/>
      <c r="L55" s="21"/>
      <c r="M55" s="21"/>
      <c r="N55" s="21"/>
      <c r="O55" s="21"/>
      <c r="P55" s="21"/>
      <c r="Q55" s="21"/>
      <c r="R55" s="21"/>
      <c r="S55" s="21"/>
      <c r="T55" s="21"/>
      <c r="U55" s="21"/>
    </row>
    <row r="56" spans="1:21" ht="22.5" x14ac:dyDescent="0.25">
      <c r="A56" s="28" t="s">
        <v>140</v>
      </c>
      <c r="B56" s="59" t="s">
        <v>141</v>
      </c>
      <c r="C56" s="62" t="s">
        <v>46</v>
      </c>
      <c r="D56" s="5" t="s">
        <v>116</v>
      </c>
      <c r="E56" s="21"/>
      <c r="F56" s="21"/>
      <c r="G56" s="20">
        <v>1037.4000000000001</v>
      </c>
      <c r="H56" s="21"/>
      <c r="I56" s="21"/>
      <c r="J56" s="21"/>
      <c r="K56" s="21"/>
      <c r="L56" s="21"/>
      <c r="M56" s="21"/>
      <c r="N56" s="21"/>
      <c r="O56" s="21"/>
      <c r="P56" s="21"/>
      <c r="Q56" s="21"/>
      <c r="R56" s="21"/>
      <c r="S56" s="21"/>
      <c r="T56" s="21"/>
      <c r="U56" s="21"/>
    </row>
    <row r="57" spans="1:21" ht="22.5" x14ac:dyDescent="0.25">
      <c r="A57" s="28" t="s">
        <v>142</v>
      </c>
      <c r="B57" s="59" t="s">
        <v>143</v>
      </c>
      <c r="C57" s="62" t="s">
        <v>112</v>
      </c>
      <c r="D57" s="5" t="s">
        <v>116</v>
      </c>
      <c r="E57" s="21"/>
      <c r="F57" s="21"/>
      <c r="G57" s="20">
        <v>6916</v>
      </c>
      <c r="H57" s="21"/>
      <c r="I57" s="21"/>
      <c r="J57" s="21"/>
      <c r="K57" s="21"/>
      <c r="L57" s="21"/>
      <c r="M57" s="21"/>
      <c r="N57" s="21"/>
      <c r="O57" s="21"/>
      <c r="P57" s="21"/>
      <c r="Q57" s="21"/>
      <c r="R57" s="21"/>
      <c r="S57" s="21"/>
      <c r="T57" s="21"/>
      <c r="U57" s="21"/>
    </row>
    <row r="58" spans="1:21" ht="22.5" x14ac:dyDescent="0.25">
      <c r="A58" s="28" t="s">
        <v>144</v>
      </c>
      <c r="B58" s="59" t="s">
        <v>145</v>
      </c>
      <c r="C58" s="62" t="s">
        <v>18</v>
      </c>
      <c r="D58" s="5" t="s">
        <v>113</v>
      </c>
      <c r="E58" s="21"/>
      <c r="F58" s="21"/>
      <c r="G58" s="20">
        <v>1579.5</v>
      </c>
      <c r="H58" s="21"/>
      <c r="I58" s="21"/>
      <c r="J58" s="21"/>
      <c r="K58" s="21"/>
      <c r="L58" s="21"/>
      <c r="M58" s="21"/>
      <c r="N58" s="21"/>
      <c r="O58" s="21"/>
      <c r="P58" s="21"/>
      <c r="Q58" s="21"/>
      <c r="R58" s="21"/>
      <c r="S58" s="21"/>
      <c r="T58" s="21"/>
      <c r="U58" s="21"/>
    </row>
    <row r="59" spans="1:21" ht="22.5" x14ac:dyDescent="0.25">
      <c r="A59" s="28" t="s">
        <v>146</v>
      </c>
      <c r="B59" s="59" t="s">
        <v>645</v>
      </c>
      <c r="C59" s="62" t="s">
        <v>132</v>
      </c>
      <c r="D59" s="5" t="s">
        <v>147</v>
      </c>
      <c r="E59" s="21"/>
      <c r="F59" s="21"/>
      <c r="G59" s="21"/>
      <c r="H59" s="21"/>
      <c r="I59" s="20">
        <v>34860</v>
      </c>
      <c r="J59" s="21"/>
      <c r="K59" s="21"/>
      <c r="L59" s="21"/>
      <c r="M59" s="21"/>
      <c r="N59" s="21"/>
      <c r="O59" s="21"/>
      <c r="P59" s="21"/>
      <c r="Q59" s="21"/>
      <c r="R59" s="21"/>
      <c r="S59" s="21"/>
      <c r="T59" s="21"/>
      <c r="U59" s="21"/>
    </row>
    <row r="60" spans="1:21" ht="22.5" x14ac:dyDescent="0.25">
      <c r="A60" s="28" t="s">
        <v>148</v>
      </c>
      <c r="B60" s="59" t="s">
        <v>646</v>
      </c>
      <c r="C60" s="62" t="s">
        <v>149</v>
      </c>
      <c r="D60" s="5" t="s">
        <v>147</v>
      </c>
      <c r="E60" s="21"/>
      <c r="F60" s="21"/>
      <c r="G60" s="21"/>
      <c r="H60" s="21"/>
      <c r="I60" s="20">
        <v>16212</v>
      </c>
      <c r="J60" s="21"/>
      <c r="K60" s="21"/>
      <c r="L60" s="21"/>
      <c r="M60" s="21"/>
      <c r="N60" s="21"/>
      <c r="O60" s="21"/>
      <c r="P60" s="21"/>
      <c r="Q60" s="21"/>
      <c r="R60" s="21"/>
      <c r="S60" s="21"/>
      <c r="T60" s="21"/>
      <c r="U60" s="21"/>
    </row>
    <row r="61" spans="1:21" ht="22.5" x14ac:dyDescent="0.25">
      <c r="A61" s="28" t="s">
        <v>150</v>
      </c>
      <c r="B61" s="59" t="s">
        <v>647</v>
      </c>
      <c r="C61" s="62" t="s">
        <v>149</v>
      </c>
      <c r="D61" s="5" t="s">
        <v>10</v>
      </c>
      <c r="E61" s="21"/>
      <c r="F61" s="21"/>
      <c r="G61" s="21"/>
      <c r="H61" s="21"/>
      <c r="I61" s="20">
        <v>39741</v>
      </c>
      <c r="J61" s="21"/>
      <c r="K61" s="21"/>
      <c r="L61" s="21"/>
      <c r="M61" s="21"/>
      <c r="N61" s="21"/>
      <c r="O61" s="21"/>
      <c r="P61" s="21"/>
      <c r="Q61" s="21"/>
      <c r="R61" s="21"/>
      <c r="S61" s="21"/>
      <c r="T61" s="21"/>
      <c r="U61" s="21"/>
    </row>
    <row r="62" spans="1:21" ht="22.5" x14ac:dyDescent="0.25">
      <c r="A62" s="28" t="s">
        <v>151</v>
      </c>
      <c r="B62" s="59" t="s">
        <v>648</v>
      </c>
      <c r="C62" s="62" t="s">
        <v>18</v>
      </c>
      <c r="D62" s="5" t="s">
        <v>147</v>
      </c>
      <c r="E62" s="21"/>
      <c r="F62" s="21"/>
      <c r="G62" s="21"/>
      <c r="H62" s="21"/>
      <c r="I62" s="20">
        <v>25340</v>
      </c>
      <c r="J62" s="21"/>
      <c r="K62" s="21"/>
      <c r="L62" s="21"/>
      <c r="M62" s="21"/>
      <c r="N62" s="21"/>
      <c r="O62" s="21"/>
      <c r="P62" s="21"/>
      <c r="Q62" s="21"/>
      <c r="R62" s="21"/>
      <c r="S62" s="21"/>
      <c r="T62" s="21"/>
      <c r="U62" s="21"/>
    </row>
    <row r="63" spans="1:21" ht="22.5" x14ac:dyDescent="0.25">
      <c r="A63" s="28" t="s">
        <v>152</v>
      </c>
      <c r="B63" s="59" t="s">
        <v>649</v>
      </c>
      <c r="C63" s="62" t="s">
        <v>18</v>
      </c>
      <c r="D63" s="5" t="s">
        <v>147</v>
      </c>
      <c r="E63" s="21"/>
      <c r="F63" s="21"/>
      <c r="G63" s="21"/>
      <c r="H63" s="21"/>
      <c r="I63" s="20">
        <v>25475</v>
      </c>
      <c r="J63" s="21"/>
      <c r="K63" s="21"/>
      <c r="L63" s="21"/>
      <c r="M63" s="21"/>
      <c r="N63" s="21"/>
      <c r="O63" s="21"/>
      <c r="P63" s="21"/>
      <c r="Q63" s="21"/>
      <c r="R63" s="21"/>
      <c r="S63" s="21"/>
      <c r="T63" s="21"/>
      <c r="U63" s="21"/>
    </row>
    <row r="64" spans="1:21" ht="22.5" x14ac:dyDescent="0.25">
      <c r="A64" s="28" t="s">
        <v>153</v>
      </c>
      <c r="B64" s="59" t="s">
        <v>650</v>
      </c>
      <c r="C64" s="62" t="s">
        <v>40</v>
      </c>
      <c r="D64" s="5" t="s">
        <v>147</v>
      </c>
      <c r="E64" s="21"/>
      <c r="F64" s="21"/>
      <c r="G64" s="21"/>
      <c r="H64" s="21"/>
      <c r="I64" s="20">
        <v>10808</v>
      </c>
      <c r="J64" s="21"/>
      <c r="K64" s="21"/>
      <c r="L64" s="21"/>
      <c r="M64" s="21"/>
      <c r="N64" s="21"/>
      <c r="O64" s="21"/>
      <c r="P64" s="21"/>
      <c r="Q64" s="21"/>
      <c r="R64" s="21"/>
      <c r="S64" s="21"/>
      <c r="T64" s="21"/>
      <c r="U64" s="21"/>
    </row>
    <row r="65" spans="1:21" ht="22.5" x14ac:dyDescent="0.25">
      <c r="A65" s="28" t="s">
        <v>154</v>
      </c>
      <c r="B65" s="59" t="s">
        <v>651</v>
      </c>
      <c r="C65" s="62" t="s">
        <v>15</v>
      </c>
      <c r="D65" s="5" t="s">
        <v>155</v>
      </c>
      <c r="E65" s="21"/>
      <c r="F65" s="21"/>
      <c r="G65" s="21"/>
      <c r="H65" s="21"/>
      <c r="I65" s="20">
        <v>69720</v>
      </c>
      <c r="J65" s="21"/>
      <c r="K65" s="21"/>
      <c r="L65" s="21"/>
      <c r="M65" s="21"/>
      <c r="N65" s="21"/>
      <c r="O65" s="21"/>
      <c r="P65" s="21"/>
      <c r="Q65" s="21"/>
      <c r="R65" s="21"/>
      <c r="S65" s="21"/>
      <c r="T65" s="21"/>
      <c r="U65" s="21"/>
    </row>
    <row r="66" spans="1:21" ht="22.5" x14ac:dyDescent="0.25">
      <c r="A66" s="28" t="s">
        <v>156</v>
      </c>
      <c r="B66" s="59" t="s">
        <v>652</v>
      </c>
      <c r="C66" s="62" t="s">
        <v>40</v>
      </c>
      <c r="D66" s="5" t="s">
        <v>147</v>
      </c>
      <c r="E66" s="21"/>
      <c r="F66" s="21"/>
      <c r="G66" s="21"/>
      <c r="H66" s="21"/>
      <c r="I66" s="20">
        <v>26494</v>
      </c>
      <c r="J66" s="21"/>
      <c r="K66" s="21"/>
      <c r="L66" s="21"/>
      <c r="M66" s="21"/>
      <c r="N66" s="21"/>
      <c r="O66" s="21"/>
      <c r="P66" s="21"/>
      <c r="Q66" s="21"/>
      <c r="R66" s="21"/>
      <c r="S66" s="21"/>
      <c r="T66" s="21"/>
      <c r="U66" s="21"/>
    </row>
    <row r="67" spans="1:21" ht="22.5" x14ac:dyDescent="0.25">
      <c r="A67" s="28" t="s">
        <v>157</v>
      </c>
      <c r="B67" s="59" t="s">
        <v>158</v>
      </c>
      <c r="C67" s="62" t="s">
        <v>21</v>
      </c>
      <c r="D67" s="5" t="s">
        <v>159</v>
      </c>
      <c r="E67" s="21"/>
      <c r="F67" s="21"/>
      <c r="G67" s="20">
        <v>117387</v>
      </c>
      <c r="H67" s="21"/>
      <c r="I67" s="21"/>
      <c r="J67" s="21"/>
      <c r="K67" s="21"/>
      <c r="L67" s="21"/>
      <c r="M67" s="21"/>
      <c r="N67" s="21"/>
      <c r="O67" s="21"/>
      <c r="P67" s="21"/>
      <c r="Q67" s="21"/>
      <c r="R67" s="21"/>
      <c r="S67" s="21"/>
      <c r="T67" s="21"/>
      <c r="U67" s="21"/>
    </row>
    <row r="68" spans="1:21" ht="22.5" x14ac:dyDescent="0.25">
      <c r="A68" s="28" t="s">
        <v>160</v>
      </c>
      <c r="B68" s="59" t="s">
        <v>161</v>
      </c>
      <c r="C68" s="62" t="s">
        <v>7</v>
      </c>
      <c r="D68" s="5" t="s">
        <v>159</v>
      </c>
      <c r="E68" s="21"/>
      <c r="F68" s="21"/>
      <c r="G68" s="20">
        <v>131900</v>
      </c>
      <c r="H68" s="21"/>
      <c r="I68" s="21"/>
      <c r="J68" s="21"/>
      <c r="K68" s="21"/>
      <c r="L68" s="21"/>
      <c r="M68" s="21"/>
      <c r="N68" s="21"/>
      <c r="O68" s="21"/>
      <c r="P68" s="21"/>
      <c r="Q68" s="21"/>
      <c r="R68" s="21"/>
      <c r="S68" s="21"/>
      <c r="T68" s="21"/>
      <c r="U68" s="21"/>
    </row>
    <row r="69" spans="1:21" ht="22.5" x14ac:dyDescent="0.25">
      <c r="A69" s="28" t="s">
        <v>162</v>
      </c>
      <c r="B69" s="59" t="s">
        <v>163</v>
      </c>
      <c r="C69" s="62" t="s">
        <v>18</v>
      </c>
      <c r="D69" s="5" t="s">
        <v>159</v>
      </c>
      <c r="E69" s="21"/>
      <c r="F69" s="21"/>
      <c r="G69" s="20">
        <v>155641</v>
      </c>
      <c r="H69" s="21"/>
      <c r="I69" s="21"/>
      <c r="J69" s="21"/>
      <c r="K69" s="21"/>
      <c r="L69" s="21"/>
      <c r="M69" s="21"/>
      <c r="N69" s="21"/>
      <c r="O69" s="21"/>
      <c r="P69" s="21"/>
      <c r="Q69" s="21"/>
      <c r="R69" s="21"/>
      <c r="S69" s="21"/>
      <c r="T69" s="21"/>
      <c r="U69" s="21"/>
    </row>
    <row r="70" spans="1:21" ht="22.5" x14ac:dyDescent="0.25">
      <c r="A70" s="28" t="s">
        <v>164</v>
      </c>
      <c r="B70" s="59" t="s">
        <v>165</v>
      </c>
      <c r="C70" s="62" t="s">
        <v>7</v>
      </c>
      <c r="D70" s="5" t="s">
        <v>159</v>
      </c>
      <c r="E70" s="21"/>
      <c r="F70" s="21"/>
      <c r="G70" s="20">
        <v>26906.5</v>
      </c>
      <c r="H70" s="21"/>
      <c r="I70" s="21"/>
      <c r="J70" s="21"/>
      <c r="K70" s="21"/>
      <c r="L70" s="21"/>
      <c r="M70" s="21"/>
      <c r="N70" s="21"/>
      <c r="O70" s="21"/>
      <c r="P70" s="21"/>
      <c r="Q70" s="21"/>
      <c r="R70" s="21"/>
      <c r="S70" s="21"/>
      <c r="T70" s="21"/>
      <c r="U70" s="21"/>
    </row>
    <row r="71" spans="1:21" ht="22.5" x14ac:dyDescent="0.25">
      <c r="A71" s="28" t="s">
        <v>166</v>
      </c>
      <c r="B71" s="59" t="s">
        <v>167</v>
      </c>
      <c r="C71" s="62" t="s">
        <v>81</v>
      </c>
      <c r="D71" s="5" t="s">
        <v>168</v>
      </c>
      <c r="E71" s="21"/>
      <c r="F71" s="21"/>
      <c r="G71" s="20">
        <v>3060.02</v>
      </c>
      <c r="H71" s="21"/>
      <c r="I71" s="21"/>
      <c r="J71" s="21"/>
      <c r="K71" s="21"/>
      <c r="L71" s="21"/>
      <c r="M71" s="21"/>
      <c r="N71" s="21"/>
      <c r="O71" s="21"/>
      <c r="P71" s="21"/>
      <c r="Q71" s="21"/>
      <c r="R71" s="21"/>
      <c r="S71" s="21"/>
      <c r="T71" s="21"/>
      <c r="U71" s="21"/>
    </row>
    <row r="72" spans="1:21" ht="22.5" x14ac:dyDescent="0.25">
      <c r="A72" s="28" t="s">
        <v>169</v>
      </c>
      <c r="B72" s="59" t="s">
        <v>170</v>
      </c>
      <c r="C72" s="62" t="s">
        <v>171</v>
      </c>
      <c r="D72" s="5" t="s">
        <v>159</v>
      </c>
      <c r="E72" s="21"/>
      <c r="F72" s="21"/>
      <c r="G72" s="20">
        <v>3060.02</v>
      </c>
      <c r="H72" s="21"/>
      <c r="I72" s="21"/>
      <c r="J72" s="21"/>
      <c r="K72" s="21"/>
      <c r="L72" s="21"/>
      <c r="M72" s="21"/>
      <c r="N72" s="21"/>
      <c r="O72" s="21"/>
      <c r="P72" s="21"/>
      <c r="Q72" s="21"/>
      <c r="R72" s="21"/>
      <c r="S72" s="21"/>
      <c r="T72" s="21"/>
      <c r="U72" s="21"/>
    </row>
    <row r="73" spans="1:21" ht="22.5" x14ac:dyDescent="0.25">
      <c r="A73" s="28" t="s">
        <v>172</v>
      </c>
      <c r="B73" s="59" t="s">
        <v>173</v>
      </c>
      <c r="C73" s="62" t="s">
        <v>40</v>
      </c>
      <c r="D73" s="5" t="s">
        <v>159</v>
      </c>
      <c r="E73" s="21"/>
      <c r="F73" s="21"/>
      <c r="G73" s="20">
        <v>9137.6</v>
      </c>
      <c r="H73" s="21"/>
      <c r="I73" s="21"/>
      <c r="J73" s="21"/>
      <c r="K73" s="21"/>
      <c r="L73" s="21"/>
      <c r="M73" s="21"/>
      <c r="N73" s="21"/>
      <c r="O73" s="21"/>
      <c r="P73" s="21"/>
      <c r="Q73" s="21"/>
      <c r="R73" s="21"/>
      <c r="S73" s="21"/>
      <c r="T73" s="21"/>
      <c r="U73" s="21"/>
    </row>
    <row r="74" spans="1:21" ht="22.5" x14ac:dyDescent="0.25">
      <c r="A74" s="28" t="s">
        <v>174</v>
      </c>
      <c r="B74" s="59" t="s">
        <v>175</v>
      </c>
      <c r="C74" s="62" t="s">
        <v>25</v>
      </c>
      <c r="D74" s="5" t="s">
        <v>176</v>
      </c>
      <c r="E74" s="21"/>
      <c r="F74" s="21"/>
      <c r="G74" s="20">
        <v>9137.6</v>
      </c>
      <c r="H74" s="21"/>
      <c r="I74" s="21"/>
      <c r="J74" s="21"/>
      <c r="K74" s="21"/>
      <c r="L74" s="21"/>
      <c r="M74" s="21"/>
      <c r="N74" s="21"/>
      <c r="O74" s="21"/>
      <c r="P74" s="21"/>
      <c r="Q74" s="21"/>
      <c r="R74" s="21"/>
      <c r="S74" s="21"/>
      <c r="T74" s="21"/>
      <c r="U74" s="21"/>
    </row>
    <row r="75" spans="1:21" ht="22.5" x14ac:dyDescent="0.25">
      <c r="A75" s="28" t="s">
        <v>177</v>
      </c>
      <c r="B75" s="59" t="s">
        <v>178</v>
      </c>
      <c r="C75" s="62" t="s">
        <v>25</v>
      </c>
      <c r="D75" s="5" t="s">
        <v>176</v>
      </c>
      <c r="E75" s="21"/>
      <c r="F75" s="21"/>
      <c r="G75" s="20">
        <v>9137.6</v>
      </c>
      <c r="H75" s="21"/>
      <c r="I75" s="21"/>
      <c r="J75" s="21"/>
      <c r="K75" s="21"/>
      <c r="L75" s="21"/>
      <c r="M75" s="21"/>
      <c r="N75" s="21"/>
      <c r="O75" s="21"/>
      <c r="P75" s="21"/>
      <c r="Q75" s="21"/>
      <c r="R75" s="21"/>
      <c r="S75" s="21"/>
      <c r="T75" s="21"/>
      <c r="U75" s="21"/>
    </row>
    <row r="76" spans="1:21" ht="22.5" x14ac:dyDescent="0.25">
      <c r="A76" s="28" t="s">
        <v>179</v>
      </c>
      <c r="B76" s="59" t="s">
        <v>180</v>
      </c>
      <c r="C76" s="62" t="s">
        <v>67</v>
      </c>
      <c r="D76" s="5" t="s">
        <v>176</v>
      </c>
      <c r="E76" s="21"/>
      <c r="F76" s="21"/>
      <c r="G76" s="20">
        <v>2110.1</v>
      </c>
      <c r="H76" s="21"/>
      <c r="I76" s="21"/>
      <c r="J76" s="21"/>
      <c r="K76" s="21"/>
      <c r="L76" s="21"/>
      <c r="M76" s="21"/>
      <c r="N76" s="21"/>
      <c r="O76" s="21"/>
      <c r="P76" s="21"/>
      <c r="Q76" s="21"/>
      <c r="R76" s="21"/>
      <c r="S76" s="21"/>
      <c r="T76" s="21"/>
      <c r="U76" s="21"/>
    </row>
    <row r="77" spans="1:21" ht="22.5" x14ac:dyDescent="0.25">
      <c r="A77" s="28" t="s">
        <v>181</v>
      </c>
      <c r="B77" s="59" t="s">
        <v>182</v>
      </c>
      <c r="C77" s="62" t="s">
        <v>149</v>
      </c>
      <c r="D77" s="5" t="s">
        <v>176</v>
      </c>
      <c r="E77" s="21"/>
      <c r="F77" s="21"/>
      <c r="G77" s="20">
        <v>23742</v>
      </c>
      <c r="H77" s="21"/>
      <c r="I77" s="21"/>
      <c r="J77" s="21"/>
      <c r="K77" s="21"/>
      <c r="L77" s="21"/>
      <c r="M77" s="21"/>
      <c r="N77" s="21"/>
      <c r="O77" s="21"/>
      <c r="P77" s="21"/>
      <c r="Q77" s="21"/>
      <c r="R77" s="21"/>
      <c r="S77" s="21"/>
      <c r="T77" s="21"/>
      <c r="U77" s="21"/>
    </row>
    <row r="78" spans="1:21" ht="22.5" x14ac:dyDescent="0.25">
      <c r="A78" s="28" t="s">
        <v>183</v>
      </c>
      <c r="B78" s="59" t="s">
        <v>184</v>
      </c>
      <c r="C78" s="62" t="s">
        <v>40</v>
      </c>
      <c r="D78" s="5" t="s">
        <v>159</v>
      </c>
      <c r="E78" s="21"/>
      <c r="F78" s="21"/>
      <c r="G78" s="20">
        <v>2111.6</v>
      </c>
      <c r="H78" s="21"/>
      <c r="I78" s="21"/>
      <c r="J78" s="21"/>
      <c r="K78" s="21"/>
      <c r="L78" s="21"/>
      <c r="M78" s="21"/>
      <c r="N78" s="21"/>
      <c r="O78" s="21"/>
      <c r="P78" s="21"/>
      <c r="Q78" s="21"/>
      <c r="R78" s="21"/>
      <c r="S78" s="21"/>
      <c r="T78" s="21"/>
      <c r="U78" s="21"/>
    </row>
    <row r="79" spans="1:21" ht="22.5" x14ac:dyDescent="0.25">
      <c r="A79" s="28" t="s">
        <v>185</v>
      </c>
      <c r="B79" s="59" t="s">
        <v>186</v>
      </c>
      <c r="C79" s="62" t="s">
        <v>25</v>
      </c>
      <c r="D79" s="5" t="s">
        <v>176</v>
      </c>
      <c r="E79" s="21"/>
      <c r="F79" s="21"/>
      <c r="G79" s="20">
        <v>2111.6</v>
      </c>
      <c r="H79" s="21"/>
      <c r="I79" s="21"/>
      <c r="J79" s="21"/>
      <c r="K79" s="21"/>
      <c r="L79" s="21"/>
      <c r="M79" s="21"/>
      <c r="N79" s="21"/>
      <c r="O79" s="21"/>
      <c r="P79" s="21"/>
      <c r="Q79" s="21"/>
      <c r="R79" s="21"/>
      <c r="S79" s="21"/>
      <c r="T79" s="21"/>
      <c r="U79" s="21"/>
    </row>
    <row r="80" spans="1:21" ht="22.5" x14ac:dyDescent="0.25">
      <c r="A80" s="28" t="s">
        <v>187</v>
      </c>
      <c r="B80" s="59" t="s">
        <v>188</v>
      </c>
      <c r="C80" s="62" t="s">
        <v>25</v>
      </c>
      <c r="D80" s="5" t="s">
        <v>5</v>
      </c>
      <c r="E80" s="21"/>
      <c r="F80" s="21"/>
      <c r="G80" s="20">
        <v>4644.2</v>
      </c>
      <c r="H80" s="21"/>
      <c r="I80" s="21"/>
      <c r="J80" s="21"/>
      <c r="K80" s="21"/>
      <c r="L80" s="21"/>
      <c r="M80" s="21"/>
      <c r="N80" s="21"/>
      <c r="O80" s="21"/>
      <c r="P80" s="21"/>
      <c r="Q80" s="21"/>
      <c r="R80" s="21"/>
      <c r="S80" s="21"/>
      <c r="T80" s="21"/>
      <c r="U80" s="21"/>
    </row>
    <row r="81" spans="1:21" ht="22.5" x14ac:dyDescent="0.25">
      <c r="A81" s="28" t="s">
        <v>189</v>
      </c>
      <c r="B81" s="59" t="s">
        <v>190</v>
      </c>
      <c r="C81" s="62" t="s">
        <v>25</v>
      </c>
      <c r="D81" s="5" t="s">
        <v>176</v>
      </c>
      <c r="E81" s="21"/>
      <c r="F81" s="21"/>
      <c r="G81" s="20">
        <v>5276</v>
      </c>
      <c r="H81" s="21"/>
      <c r="I81" s="21"/>
      <c r="J81" s="21"/>
      <c r="K81" s="21"/>
      <c r="L81" s="21"/>
      <c r="M81" s="21"/>
      <c r="N81" s="21"/>
      <c r="O81" s="21"/>
      <c r="P81" s="21"/>
      <c r="Q81" s="21"/>
      <c r="R81" s="21"/>
      <c r="S81" s="21"/>
      <c r="T81" s="21"/>
      <c r="U81" s="21"/>
    </row>
    <row r="82" spans="1:21" ht="22.5" x14ac:dyDescent="0.25">
      <c r="A82" s="28" t="s">
        <v>191</v>
      </c>
      <c r="B82" s="59" t="s">
        <v>192</v>
      </c>
      <c r="C82" s="62" t="s">
        <v>67</v>
      </c>
      <c r="D82" s="5" t="s">
        <v>176</v>
      </c>
      <c r="E82" s="21"/>
      <c r="F82" s="21"/>
      <c r="G82" s="20">
        <f>ROUND(LVL!F82/0.702804,2)</f>
        <v>3695.2</v>
      </c>
      <c r="H82" s="21"/>
      <c r="I82" s="21"/>
      <c r="J82" s="21"/>
      <c r="K82" s="21"/>
      <c r="L82" s="21"/>
      <c r="M82" s="21"/>
      <c r="N82" s="21"/>
      <c r="O82" s="21"/>
      <c r="P82" s="21"/>
      <c r="Q82" s="21"/>
      <c r="R82" s="21"/>
      <c r="S82" s="21"/>
      <c r="T82" s="21"/>
      <c r="U82" s="21"/>
    </row>
    <row r="83" spans="1:21" ht="22.5" x14ac:dyDescent="0.25">
      <c r="A83" s="28" t="s">
        <v>193</v>
      </c>
      <c r="B83" s="59" t="s">
        <v>194</v>
      </c>
      <c r="C83" s="62" t="s">
        <v>67</v>
      </c>
      <c r="D83" s="5" t="s">
        <v>176</v>
      </c>
      <c r="E83" s="21"/>
      <c r="F83" s="21"/>
      <c r="G83" s="20">
        <v>4220.2</v>
      </c>
      <c r="H83" s="21"/>
      <c r="I83" s="21"/>
      <c r="J83" s="21"/>
      <c r="K83" s="21"/>
      <c r="L83" s="21"/>
      <c r="M83" s="21"/>
      <c r="N83" s="21"/>
      <c r="O83" s="21"/>
      <c r="P83" s="21"/>
      <c r="Q83" s="21"/>
      <c r="R83" s="21"/>
      <c r="S83" s="21"/>
      <c r="T83" s="21"/>
      <c r="U83" s="21"/>
    </row>
    <row r="84" spans="1:21" ht="22.5" x14ac:dyDescent="0.25">
      <c r="A84" s="28" t="s">
        <v>195</v>
      </c>
      <c r="B84" s="59" t="s">
        <v>196</v>
      </c>
      <c r="C84" s="62" t="s">
        <v>197</v>
      </c>
      <c r="D84" s="5" t="s">
        <v>5</v>
      </c>
      <c r="E84" s="21"/>
      <c r="F84" s="21"/>
      <c r="G84" s="20">
        <v>2216.1</v>
      </c>
      <c r="H84" s="21"/>
      <c r="I84" s="21"/>
      <c r="J84" s="21"/>
      <c r="K84" s="21"/>
      <c r="L84" s="21"/>
      <c r="M84" s="21"/>
      <c r="N84" s="21"/>
      <c r="O84" s="21"/>
      <c r="P84" s="21"/>
      <c r="Q84" s="21"/>
      <c r="R84" s="21"/>
      <c r="S84" s="21"/>
      <c r="T84" s="21"/>
      <c r="U84" s="21"/>
    </row>
    <row r="85" spans="1:21" ht="22.5" x14ac:dyDescent="0.25">
      <c r="A85" s="28" t="s">
        <v>198</v>
      </c>
      <c r="B85" s="59" t="s">
        <v>199</v>
      </c>
      <c r="C85" s="62" t="s">
        <v>125</v>
      </c>
      <c r="D85" s="5" t="s">
        <v>176</v>
      </c>
      <c r="E85" s="21"/>
      <c r="F85" s="21"/>
      <c r="G85" s="20">
        <v>949.01</v>
      </c>
      <c r="H85" s="21"/>
      <c r="I85" s="21"/>
      <c r="J85" s="21"/>
      <c r="K85" s="21"/>
      <c r="L85" s="21"/>
      <c r="M85" s="21"/>
      <c r="N85" s="21"/>
      <c r="O85" s="21"/>
      <c r="P85" s="21"/>
      <c r="Q85" s="21"/>
      <c r="R85" s="21"/>
      <c r="S85" s="21"/>
      <c r="T85" s="21"/>
      <c r="U85" s="21"/>
    </row>
    <row r="86" spans="1:21" x14ac:dyDescent="0.25">
      <c r="A86" s="28" t="s">
        <v>200</v>
      </c>
      <c r="B86" s="59" t="s">
        <v>201</v>
      </c>
      <c r="C86" s="62" t="s">
        <v>132</v>
      </c>
      <c r="D86" s="5" t="s">
        <v>13</v>
      </c>
      <c r="E86" s="21"/>
      <c r="F86" s="21"/>
      <c r="G86" s="21"/>
      <c r="H86" s="21"/>
      <c r="I86" s="21"/>
      <c r="J86" s="21"/>
      <c r="K86" s="20">
        <v>49170</v>
      </c>
      <c r="L86" s="21"/>
      <c r="M86" s="21"/>
      <c r="N86" s="21"/>
      <c r="O86" s="21"/>
      <c r="P86" s="21"/>
      <c r="Q86" s="21"/>
      <c r="R86" s="21"/>
      <c r="S86" s="21"/>
      <c r="T86" s="21"/>
      <c r="U86" s="21"/>
    </row>
    <row r="87" spans="1:21" x14ac:dyDescent="0.25">
      <c r="A87" s="28" t="s">
        <v>202</v>
      </c>
      <c r="B87" s="59" t="s">
        <v>203</v>
      </c>
      <c r="C87" s="62" t="s">
        <v>204</v>
      </c>
      <c r="D87" s="5" t="s">
        <v>13</v>
      </c>
      <c r="E87" s="21"/>
      <c r="F87" s="21"/>
      <c r="G87" s="21"/>
      <c r="H87" s="21"/>
      <c r="I87" s="21"/>
      <c r="J87" s="21"/>
      <c r="K87" s="20">
        <v>7840</v>
      </c>
      <c r="L87" s="21"/>
      <c r="M87" s="21"/>
      <c r="N87" s="21"/>
      <c r="O87" s="21"/>
      <c r="P87" s="21"/>
      <c r="Q87" s="21"/>
      <c r="R87" s="21"/>
      <c r="S87" s="21"/>
      <c r="T87" s="21"/>
      <c r="U87" s="21"/>
    </row>
    <row r="88" spans="1:21" ht="22.5" x14ac:dyDescent="0.25">
      <c r="A88" s="28" t="s">
        <v>205</v>
      </c>
      <c r="B88" s="59" t="s">
        <v>206</v>
      </c>
      <c r="C88" s="62" t="s">
        <v>7</v>
      </c>
      <c r="D88" s="5" t="s">
        <v>207</v>
      </c>
      <c r="E88" s="21"/>
      <c r="F88" s="21"/>
      <c r="G88" s="21"/>
      <c r="H88" s="21"/>
      <c r="I88" s="21"/>
      <c r="J88" s="21"/>
      <c r="K88" s="20">
        <v>14890</v>
      </c>
      <c r="L88" s="21"/>
      <c r="M88" s="21"/>
      <c r="N88" s="21"/>
      <c r="O88" s="21"/>
      <c r="P88" s="21"/>
      <c r="Q88" s="21"/>
      <c r="R88" s="21"/>
      <c r="S88" s="21"/>
      <c r="T88" s="21"/>
      <c r="U88" s="21"/>
    </row>
    <row r="89" spans="1:21" x14ac:dyDescent="0.25">
      <c r="A89" s="43" t="s">
        <v>208</v>
      </c>
      <c r="B89" s="60" t="s">
        <v>209</v>
      </c>
      <c r="C89" s="62" t="s">
        <v>132</v>
      </c>
      <c r="D89" s="5" t="s">
        <v>56</v>
      </c>
      <c r="E89" s="21"/>
      <c r="F89" s="20">
        <v>56910</v>
      </c>
      <c r="G89" s="21"/>
      <c r="H89" s="21"/>
      <c r="I89" s="21"/>
      <c r="J89" s="21"/>
      <c r="K89" s="44"/>
      <c r="L89" s="21"/>
      <c r="M89" s="21"/>
      <c r="N89" s="21"/>
      <c r="O89" s="21"/>
      <c r="P89" s="21"/>
      <c r="Q89" s="21"/>
      <c r="R89" s="21"/>
      <c r="S89" s="21"/>
      <c r="T89" s="21"/>
      <c r="U89" s="21"/>
    </row>
    <row r="90" spans="1:21" x14ac:dyDescent="0.25">
      <c r="A90" s="43" t="s">
        <v>210</v>
      </c>
      <c r="B90" s="60" t="s">
        <v>211</v>
      </c>
      <c r="C90" s="62" t="s">
        <v>204</v>
      </c>
      <c r="D90" s="5" t="s">
        <v>16</v>
      </c>
      <c r="E90" s="21"/>
      <c r="F90" s="20">
        <v>103870</v>
      </c>
      <c r="G90" s="21"/>
      <c r="H90" s="21"/>
      <c r="I90" s="21"/>
      <c r="J90" s="21"/>
      <c r="K90" s="42"/>
      <c r="L90" s="21"/>
      <c r="M90" s="21"/>
      <c r="N90" s="21"/>
      <c r="O90" s="21"/>
      <c r="P90" s="21"/>
      <c r="Q90" s="21"/>
      <c r="R90" s="21"/>
      <c r="S90" s="21"/>
      <c r="T90" s="21"/>
      <c r="U90" s="21"/>
    </row>
    <row r="91" spans="1:21" x14ac:dyDescent="0.25">
      <c r="A91" s="43" t="s">
        <v>212</v>
      </c>
      <c r="B91" s="60" t="s">
        <v>213</v>
      </c>
      <c r="C91" s="62" t="s">
        <v>7</v>
      </c>
      <c r="D91" s="5" t="s">
        <v>56</v>
      </c>
      <c r="E91" s="21"/>
      <c r="F91" s="20">
        <v>27035</v>
      </c>
      <c r="G91" s="21"/>
      <c r="H91" s="21"/>
      <c r="I91" s="21"/>
      <c r="J91" s="21"/>
      <c r="K91" s="42"/>
      <c r="L91" s="21"/>
      <c r="M91" s="21"/>
      <c r="N91" s="21"/>
      <c r="O91" s="21"/>
      <c r="P91" s="21"/>
      <c r="Q91" s="21"/>
      <c r="R91" s="21"/>
      <c r="S91" s="21"/>
      <c r="T91" s="21"/>
      <c r="U91" s="21"/>
    </row>
    <row r="92" spans="1:21" x14ac:dyDescent="0.25">
      <c r="A92" s="28" t="s">
        <v>214</v>
      </c>
      <c r="B92" s="59" t="s">
        <v>215</v>
      </c>
      <c r="C92" s="62" t="s">
        <v>7</v>
      </c>
      <c r="D92" s="5" t="s">
        <v>147</v>
      </c>
      <c r="E92" s="21"/>
      <c r="F92" s="21"/>
      <c r="G92" s="21"/>
      <c r="H92" s="21"/>
      <c r="I92" s="20">
        <v>173640</v>
      </c>
      <c r="J92" s="21"/>
      <c r="K92" s="21"/>
      <c r="L92" s="21"/>
      <c r="M92" s="21"/>
      <c r="N92" s="21"/>
      <c r="O92" s="21"/>
      <c r="P92" s="21"/>
      <c r="Q92" s="21"/>
      <c r="R92" s="21"/>
      <c r="S92" s="21"/>
      <c r="T92" s="21"/>
      <c r="U92" s="21"/>
    </row>
    <row r="93" spans="1:21" ht="22.5" x14ac:dyDescent="0.25">
      <c r="A93" s="28" t="s">
        <v>216</v>
      </c>
      <c r="B93" s="59" t="s">
        <v>217</v>
      </c>
      <c r="C93" s="62" t="s">
        <v>18</v>
      </c>
      <c r="D93" s="5" t="s">
        <v>155</v>
      </c>
      <c r="E93" s="21"/>
      <c r="F93" s="21"/>
      <c r="G93" s="21"/>
      <c r="H93" s="21"/>
      <c r="I93" s="20">
        <v>239425</v>
      </c>
      <c r="J93" s="21"/>
      <c r="K93" s="21"/>
      <c r="L93" s="21"/>
      <c r="M93" s="21"/>
      <c r="N93" s="21"/>
      <c r="O93" s="21"/>
      <c r="P93" s="21"/>
      <c r="Q93" s="21"/>
      <c r="R93" s="21"/>
      <c r="S93" s="21"/>
      <c r="T93" s="21"/>
      <c r="U93" s="21"/>
    </row>
    <row r="94" spans="1:21" ht="22.5" x14ac:dyDescent="0.25">
      <c r="A94" s="28" t="s">
        <v>218</v>
      </c>
      <c r="B94" s="59" t="s">
        <v>219</v>
      </c>
      <c r="C94" s="62" t="s">
        <v>67</v>
      </c>
      <c r="D94" s="5" t="s">
        <v>155</v>
      </c>
      <c r="E94" s="21"/>
      <c r="F94" s="21"/>
      <c r="G94" s="21"/>
      <c r="H94" s="21"/>
      <c r="I94" s="20">
        <v>50280</v>
      </c>
      <c r="J94" s="21"/>
      <c r="K94" s="21"/>
      <c r="L94" s="21"/>
      <c r="M94" s="21"/>
      <c r="N94" s="21"/>
      <c r="O94" s="21"/>
      <c r="P94" s="21"/>
      <c r="Q94" s="21"/>
      <c r="R94" s="21"/>
      <c r="S94" s="21"/>
      <c r="T94" s="21"/>
      <c r="U94" s="21"/>
    </row>
    <row r="95" spans="1:21" ht="22.5" x14ac:dyDescent="0.25">
      <c r="A95" s="28" t="s">
        <v>220</v>
      </c>
      <c r="B95" s="59" t="s">
        <v>221</v>
      </c>
      <c r="C95" s="62" t="s">
        <v>92</v>
      </c>
      <c r="D95" s="5" t="s">
        <v>159</v>
      </c>
      <c r="E95" s="21"/>
      <c r="F95" s="21"/>
      <c r="G95" s="20">
        <v>5012.05</v>
      </c>
      <c r="H95" s="21"/>
      <c r="I95" s="21"/>
      <c r="J95" s="21"/>
      <c r="K95" s="21"/>
      <c r="L95" s="21"/>
      <c r="M95" s="21"/>
      <c r="N95" s="21"/>
      <c r="O95" s="21"/>
      <c r="P95" s="21"/>
      <c r="Q95" s="21"/>
      <c r="R95" s="21"/>
      <c r="S95" s="21"/>
      <c r="T95" s="21"/>
      <c r="U95" s="21"/>
    </row>
    <row r="96" spans="1:21" ht="22.5" x14ac:dyDescent="0.25">
      <c r="A96" s="28" t="s">
        <v>222</v>
      </c>
      <c r="B96" s="59" t="s">
        <v>223</v>
      </c>
      <c r="C96" s="62" t="s">
        <v>224</v>
      </c>
      <c r="D96" s="5" t="s">
        <v>176</v>
      </c>
      <c r="E96" s="21"/>
      <c r="F96" s="21"/>
      <c r="G96" s="20">
        <v>290.2</v>
      </c>
      <c r="H96" s="21"/>
      <c r="I96" s="21"/>
      <c r="J96" s="21"/>
      <c r="K96" s="21"/>
      <c r="L96" s="21"/>
      <c r="M96" s="21"/>
      <c r="N96" s="21"/>
      <c r="O96" s="21"/>
      <c r="P96" s="21"/>
      <c r="Q96" s="21"/>
      <c r="R96" s="21"/>
      <c r="S96" s="21"/>
      <c r="T96" s="21"/>
      <c r="U96" s="21"/>
    </row>
    <row r="97" spans="1:21" ht="22.5" x14ac:dyDescent="0.25">
      <c r="A97" s="28" t="s">
        <v>225</v>
      </c>
      <c r="B97" s="59" t="s">
        <v>226</v>
      </c>
      <c r="C97" s="62" t="s">
        <v>227</v>
      </c>
      <c r="D97" s="5" t="s">
        <v>176</v>
      </c>
      <c r="E97" s="21"/>
      <c r="F97" s="21"/>
      <c r="G97" s="20">
        <f>ROUND(LVL!F97/0.702804,2)</f>
        <v>580.39</v>
      </c>
      <c r="H97" s="21"/>
      <c r="I97" s="21"/>
      <c r="J97" s="21"/>
      <c r="K97" s="21"/>
      <c r="L97" s="21"/>
      <c r="M97" s="21"/>
      <c r="N97" s="21"/>
      <c r="O97" s="21"/>
      <c r="P97" s="21"/>
      <c r="Q97" s="21"/>
      <c r="R97" s="21"/>
      <c r="S97" s="21"/>
      <c r="T97" s="21"/>
      <c r="U97" s="21"/>
    </row>
    <row r="98" spans="1:21" ht="22.5" x14ac:dyDescent="0.25">
      <c r="A98" s="28" t="s">
        <v>228</v>
      </c>
      <c r="B98" s="59" t="s">
        <v>229</v>
      </c>
      <c r="C98" s="62" t="s">
        <v>224</v>
      </c>
      <c r="D98" s="5" t="s">
        <v>5</v>
      </c>
      <c r="E98" s="21"/>
      <c r="F98" s="21"/>
      <c r="G98" s="20">
        <f>ROUND(LVL!F98/0.702804,2)</f>
        <v>2163.19</v>
      </c>
      <c r="H98" s="21"/>
      <c r="I98" s="21"/>
      <c r="J98" s="21"/>
      <c r="K98" s="21"/>
      <c r="L98" s="21"/>
      <c r="M98" s="21"/>
      <c r="N98" s="21"/>
      <c r="O98" s="21"/>
      <c r="P98" s="21"/>
      <c r="Q98" s="21"/>
      <c r="R98" s="21"/>
      <c r="S98" s="21"/>
      <c r="T98" s="21"/>
      <c r="U98" s="21"/>
    </row>
    <row r="99" spans="1:21" ht="22.5" x14ac:dyDescent="0.25">
      <c r="A99" s="28" t="s">
        <v>230</v>
      </c>
      <c r="B99" s="59" t="s">
        <v>231</v>
      </c>
      <c r="C99" s="62" t="s">
        <v>227</v>
      </c>
      <c r="D99" s="5" t="s">
        <v>176</v>
      </c>
      <c r="E99" s="21"/>
      <c r="F99" s="21"/>
      <c r="G99" s="20">
        <f>ROUND(LVL!F99/0.702804,2)</f>
        <v>765.01</v>
      </c>
      <c r="H99" s="21"/>
      <c r="I99" s="21"/>
      <c r="J99" s="21"/>
      <c r="K99" s="21"/>
      <c r="L99" s="21"/>
      <c r="M99" s="21"/>
      <c r="N99" s="21"/>
      <c r="O99" s="21"/>
      <c r="P99" s="21"/>
      <c r="Q99" s="21"/>
      <c r="R99" s="21"/>
      <c r="S99" s="21"/>
      <c r="T99" s="21"/>
      <c r="U99" s="21"/>
    </row>
    <row r="100" spans="1:21" ht="22.5" x14ac:dyDescent="0.25">
      <c r="A100" s="28" t="s">
        <v>232</v>
      </c>
      <c r="B100" s="59" t="s">
        <v>233</v>
      </c>
      <c r="C100" s="62" t="s">
        <v>224</v>
      </c>
      <c r="D100" s="5" t="s">
        <v>176</v>
      </c>
      <c r="E100" s="21"/>
      <c r="F100" s="21"/>
      <c r="G100" s="20">
        <f>ROUND(LVL!F100/0.702804,2)</f>
        <v>765.01</v>
      </c>
      <c r="H100" s="21"/>
      <c r="I100" s="21"/>
      <c r="J100" s="21"/>
      <c r="K100" s="21"/>
      <c r="L100" s="21"/>
      <c r="M100" s="21"/>
      <c r="N100" s="21"/>
      <c r="O100" s="21"/>
      <c r="P100" s="21"/>
      <c r="Q100" s="21"/>
      <c r="R100" s="21"/>
      <c r="S100" s="21"/>
      <c r="T100" s="21"/>
      <c r="U100" s="21"/>
    </row>
    <row r="101" spans="1:21" ht="22.5" x14ac:dyDescent="0.25">
      <c r="A101" s="28" t="s">
        <v>234</v>
      </c>
      <c r="B101" s="59" t="s">
        <v>235</v>
      </c>
      <c r="C101" s="62" t="s">
        <v>197</v>
      </c>
      <c r="D101" s="5" t="s">
        <v>176</v>
      </c>
      <c r="E101" s="21"/>
      <c r="F101" s="21"/>
      <c r="G101" s="20">
        <v>2295.1</v>
      </c>
      <c r="H101" s="21"/>
      <c r="I101" s="21"/>
      <c r="J101" s="21"/>
      <c r="K101" s="21"/>
      <c r="L101" s="21"/>
      <c r="M101" s="21"/>
      <c r="N101" s="21"/>
      <c r="O101" s="21"/>
      <c r="P101" s="21"/>
      <c r="Q101" s="21"/>
      <c r="R101" s="21"/>
      <c r="S101" s="21"/>
      <c r="T101" s="21"/>
      <c r="U101" s="21"/>
    </row>
    <row r="102" spans="1:21" ht="22.5" x14ac:dyDescent="0.25">
      <c r="A102" s="28" t="s">
        <v>236</v>
      </c>
      <c r="B102" s="59" t="s">
        <v>237</v>
      </c>
      <c r="C102" s="62" t="s">
        <v>224</v>
      </c>
      <c r="D102" s="5" t="s">
        <v>5</v>
      </c>
      <c r="E102" s="21"/>
      <c r="F102" s="21"/>
      <c r="G102" s="20">
        <f>ROUND(LVL!F102/0.702804,2)</f>
        <v>229.51</v>
      </c>
      <c r="H102" s="21"/>
      <c r="I102" s="21"/>
      <c r="J102" s="21"/>
      <c r="K102" s="21"/>
      <c r="L102" s="21"/>
      <c r="M102" s="21"/>
      <c r="N102" s="21"/>
      <c r="O102" s="21"/>
      <c r="P102" s="21"/>
      <c r="Q102" s="21"/>
      <c r="R102" s="21"/>
      <c r="S102" s="21"/>
      <c r="T102" s="21"/>
      <c r="U102" s="21"/>
    </row>
    <row r="103" spans="1:21" ht="22.5" x14ac:dyDescent="0.25">
      <c r="A103" s="28" t="s">
        <v>238</v>
      </c>
      <c r="B103" s="59" t="s">
        <v>239</v>
      </c>
      <c r="C103" s="62" t="s">
        <v>224</v>
      </c>
      <c r="D103" s="5" t="s">
        <v>5</v>
      </c>
      <c r="E103" s="21"/>
      <c r="F103" s="21"/>
      <c r="G103" s="20">
        <f>ROUND(LVL!F103/0.702804,2)</f>
        <v>229.51</v>
      </c>
      <c r="H103" s="21"/>
      <c r="I103" s="21"/>
      <c r="J103" s="21"/>
      <c r="K103" s="21"/>
      <c r="L103" s="21"/>
      <c r="M103" s="21"/>
      <c r="N103" s="21"/>
      <c r="O103" s="21"/>
      <c r="P103" s="21"/>
      <c r="Q103" s="21"/>
      <c r="R103" s="21"/>
      <c r="S103" s="21"/>
      <c r="T103" s="21"/>
      <c r="U103" s="21"/>
    </row>
    <row r="104" spans="1:21" ht="22.5" x14ac:dyDescent="0.25">
      <c r="A104" s="28" t="s">
        <v>240</v>
      </c>
      <c r="B104" s="59" t="s">
        <v>241</v>
      </c>
      <c r="C104" s="62" t="s">
        <v>242</v>
      </c>
      <c r="D104" s="5" t="s">
        <v>176</v>
      </c>
      <c r="E104" s="21"/>
      <c r="F104" s="21"/>
      <c r="G104" s="20">
        <f>ROUND(LVL!F104/0.702804,2)</f>
        <v>459.02</v>
      </c>
      <c r="H104" s="21"/>
      <c r="I104" s="21"/>
      <c r="J104" s="21"/>
      <c r="K104" s="21"/>
      <c r="L104" s="21"/>
      <c r="M104" s="21"/>
      <c r="N104" s="21"/>
      <c r="O104" s="21"/>
      <c r="P104" s="21"/>
      <c r="Q104" s="21"/>
      <c r="R104" s="21"/>
      <c r="S104" s="21"/>
      <c r="T104" s="21"/>
      <c r="U104" s="21"/>
    </row>
    <row r="105" spans="1:21" x14ac:dyDescent="0.25">
      <c r="A105" s="28" t="s">
        <v>243</v>
      </c>
      <c r="B105" s="59" t="s">
        <v>244</v>
      </c>
      <c r="C105" s="62" t="s">
        <v>171</v>
      </c>
      <c r="D105" s="5" t="s">
        <v>5</v>
      </c>
      <c r="E105" s="21"/>
      <c r="F105" s="21"/>
      <c r="G105" s="20">
        <v>4115.22</v>
      </c>
      <c r="H105" s="21"/>
      <c r="I105" s="21"/>
      <c r="J105" s="21"/>
      <c r="K105" s="21"/>
      <c r="L105" s="21"/>
      <c r="M105" s="21"/>
      <c r="N105" s="21"/>
      <c r="O105" s="21"/>
      <c r="P105" s="21"/>
      <c r="Q105" s="21"/>
      <c r="R105" s="21"/>
      <c r="S105" s="21"/>
      <c r="T105" s="21"/>
      <c r="U105" s="21"/>
    </row>
    <row r="106" spans="1:21" ht="22.5" x14ac:dyDescent="0.25">
      <c r="A106" s="28" t="s">
        <v>245</v>
      </c>
      <c r="B106" s="59" t="s">
        <v>246</v>
      </c>
      <c r="C106" s="62" t="s">
        <v>171</v>
      </c>
      <c r="D106" s="5" t="s">
        <v>176</v>
      </c>
      <c r="E106" s="21"/>
      <c r="F106" s="21"/>
      <c r="G106" s="20">
        <f>ROUND(LVL!F106/0.702804,2)</f>
        <v>1266.3599999999999</v>
      </c>
      <c r="H106" s="21"/>
      <c r="I106" s="21"/>
      <c r="J106" s="21"/>
      <c r="K106" s="21"/>
      <c r="L106" s="21"/>
      <c r="M106" s="21"/>
      <c r="N106" s="21"/>
      <c r="O106" s="21"/>
      <c r="P106" s="21"/>
      <c r="Q106" s="21"/>
      <c r="R106" s="21"/>
      <c r="S106" s="21"/>
      <c r="T106" s="21"/>
      <c r="U106" s="21"/>
    </row>
    <row r="107" spans="1:21" ht="22.5" x14ac:dyDescent="0.25">
      <c r="A107" s="28" t="s">
        <v>247</v>
      </c>
      <c r="B107" s="59" t="s">
        <v>248</v>
      </c>
      <c r="C107" s="62" t="s">
        <v>92</v>
      </c>
      <c r="D107" s="5" t="s">
        <v>176</v>
      </c>
      <c r="E107" s="21"/>
      <c r="F107" s="21"/>
      <c r="G107" s="20">
        <f>ROUND(LVL!F107/0.702804,2)</f>
        <v>2901.95</v>
      </c>
      <c r="H107" s="21"/>
      <c r="I107" s="21"/>
      <c r="J107" s="21"/>
      <c r="K107" s="21"/>
      <c r="L107" s="21"/>
      <c r="M107" s="21"/>
      <c r="N107" s="21"/>
      <c r="O107" s="21"/>
      <c r="P107" s="21"/>
      <c r="Q107" s="21"/>
      <c r="R107" s="21"/>
      <c r="S107" s="21"/>
      <c r="T107" s="21"/>
      <c r="U107" s="21"/>
    </row>
    <row r="108" spans="1:21" x14ac:dyDescent="0.25">
      <c r="A108" s="28" t="s">
        <v>249</v>
      </c>
      <c r="B108" s="59" t="s">
        <v>250</v>
      </c>
      <c r="C108" s="62" t="s">
        <v>92</v>
      </c>
      <c r="D108" s="5" t="s">
        <v>176</v>
      </c>
      <c r="E108" s="21"/>
      <c r="F108" s="21"/>
      <c r="G108" s="20">
        <f>ROUND(LVL!F108/0.702804,2)</f>
        <v>2901.95</v>
      </c>
      <c r="H108" s="21"/>
      <c r="I108" s="21"/>
      <c r="J108" s="21"/>
      <c r="K108" s="21"/>
      <c r="L108" s="21"/>
      <c r="M108" s="21"/>
      <c r="N108" s="21"/>
      <c r="O108" s="21"/>
      <c r="P108" s="21"/>
      <c r="Q108" s="21"/>
      <c r="R108" s="21"/>
      <c r="S108" s="21"/>
      <c r="T108" s="21"/>
      <c r="U108" s="21"/>
    </row>
    <row r="109" spans="1:21" ht="22.5" x14ac:dyDescent="0.25">
      <c r="A109" s="28" t="s">
        <v>251</v>
      </c>
      <c r="B109" s="59" t="s">
        <v>252</v>
      </c>
      <c r="C109" s="62" t="s">
        <v>197</v>
      </c>
      <c r="D109" s="5" t="s">
        <v>176</v>
      </c>
      <c r="E109" s="21"/>
      <c r="F109" s="21"/>
      <c r="G109" s="20">
        <f>ROUND(LVL!F109/0.702804,2)</f>
        <v>2901.95</v>
      </c>
      <c r="H109" s="21"/>
      <c r="I109" s="21"/>
      <c r="J109" s="21"/>
      <c r="K109" s="21"/>
      <c r="L109" s="21"/>
      <c r="M109" s="21"/>
      <c r="N109" s="21"/>
      <c r="O109" s="21"/>
      <c r="P109" s="21"/>
      <c r="Q109" s="21"/>
      <c r="R109" s="21"/>
      <c r="S109" s="21"/>
      <c r="T109" s="21"/>
      <c r="U109" s="21"/>
    </row>
    <row r="110" spans="1:21" ht="22.5" x14ac:dyDescent="0.25">
      <c r="A110" s="28" t="s">
        <v>253</v>
      </c>
      <c r="B110" s="59" t="s">
        <v>254</v>
      </c>
      <c r="C110" s="62" t="s">
        <v>7</v>
      </c>
      <c r="D110" s="5" t="s">
        <v>5</v>
      </c>
      <c r="E110" s="21"/>
      <c r="F110" s="21"/>
      <c r="G110" s="20">
        <v>140864.5</v>
      </c>
      <c r="H110" s="21"/>
      <c r="I110" s="21"/>
      <c r="J110" s="21"/>
      <c r="K110" s="21"/>
      <c r="L110" s="21"/>
      <c r="M110" s="21"/>
      <c r="N110" s="21"/>
      <c r="O110" s="21"/>
      <c r="P110" s="21"/>
      <c r="Q110" s="21"/>
      <c r="R110" s="21"/>
      <c r="S110" s="21"/>
      <c r="T110" s="21"/>
      <c r="U110" s="21"/>
    </row>
    <row r="111" spans="1:21" ht="22.5" x14ac:dyDescent="0.25">
      <c r="A111" s="28" t="s">
        <v>255</v>
      </c>
      <c r="B111" s="59" t="s">
        <v>256</v>
      </c>
      <c r="C111" s="62" t="s">
        <v>7</v>
      </c>
      <c r="D111" s="5" t="s">
        <v>5</v>
      </c>
      <c r="E111" s="21"/>
      <c r="F111" s="21"/>
      <c r="G111" s="20">
        <v>171470.5</v>
      </c>
      <c r="H111" s="21"/>
      <c r="I111" s="21"/>
      <c r="J111" s="21"/>
      <c r="K111" s="21"/>
      <c r="L111" s="21"/>
      <c r="M111" s="21"/>
      <c r="N111" s="21"/>
      <c r="O111" s="21"/>
      <c r="P111" s="21"/>
      <c r="Q111" s="21"/>
      <c r="R111" s="21"/>
      <c r="S111" s="21"/>
      <c r="T111" s="21"/>
      <c r="U111" s="21"/>
    </row>
    <row r="112" spans="1:21" ht="22.5" x14ac:dyDescent="0.25">
      <c r="A112" s="28" t="s">
        <v>257</v>
      </c>
      <c r="B112" s="59" t="s">
        <v>258</v>
      </c>
      <c r="C112" s="62" t="s">
        <v>135</v>
      </c>
      <c r="D112" s="5" t="s">
        <v>176</v>
      </c>
      <c r="E112" s="21"/>
      <c r="F112" s="21"/>
      <c r="G112" s="20">
        <v>112379.7</v>
      </c>
      <c r="H112" s="21"/>
      <c r="I112" s="21"/>
      <c r="J112" s="21"/>
      <c r="K112" s="21"/>
      <c r="L112" s="21"/>
      <c r="M112" s="21"/>
      <c r="N112" s="21"/>
      <c r="O112" s="21"/>
      <c r="P112" s="21"/>
      <c r="Q112" s="21"/>
      <c r="R112" s="21"/>
      <c r="S112" s="21"/>
      <c r="T112" s="21"/>
      <c r="U112" s="21"/>
    </row>
    <row r="113" spans="1:21" ht="22.5" x14ac:dyDescent="0.25">
      <c r="A113" s="28" t="s">
        <v>259</v>
      </c>
      <c r="B113" s="59" t="s">
        <v>260</v>
      </c>
      <c r="C113" s="62" t="s">
        <v>35</v>
      </c>
      <c r="D113" s="5" t="s">
        <v>5</v>
      </c>
      <c r="E113" s="21"/>
      <c r="F113" s="21"/>
      <c r="G113" s="20">
        <f>ROUND(LVL!F113/0.702804,2)</f>
        <v>5803.61</v>
      </c>
      <c r="H113" s="21"/>
      <c r="I113" s="21"/>
      <c r="J113" s="21"/>
      <c r="K113" s="21"/>
      <c r="L113" s="21"/>
      <c r="M113" s="21"/>
      <c r="N113" s="21"/>
      <c r="O113" s="21"/>
      <c r="P113" s="21"/>
      <c r="Q113" s="21"/>
      <c r="R113" s="21"/>
      <c r="S113" s="21"/>
      <c r="T113" s="21"/>
      <c r="U113" s="21"/>
    </row>
    <row r="114" spans="1:21" ht="22.5" x14ac:dyDescent="0.25">
      <c r="A114" s="28" t="s">
        <v>261</v>
      </c>
      <c r="B114" s="59" t="s">
        <v>262</v>
      </c>
      <c r="C114" s="62" t="s">
        <v>263</v>
      </c>
      <c r="D114" s="5" t="s">
        <v>176</v>
      </c>
      <c r="E114" s="21"/>
      <c r="F114" s="21"/>
      <c r="G114" s="20">
        <f>ROUND(LVL!F114/0.702804,2)</f>
        <v>4009.8</v>
      </c>
      <c r="H114" s="21"/>
      <c r="I114" s="21"/>
      <c r="J114" s="21"/>
      <c r="K114" s="21"/>
      <c r="L114" s="21"/>
      <c r="M114" s="21"/>
      <c r="N114" s="21"/>
      <c r="O114" s="21"/>
      <c r="P114" s="21"/>
      <c r="Q114" s="21"/>
      <c r="R114" s="21"/>
      <c r="S114" s="21"/>
      <c r="T114" s="21"/>
      <c r="U114" s="21"/>
    </row>
    <row r="115" spans="1:21" x14ac:dyDescent="0.25">
      <c r="A115" s="28" t="s">
        <v>264</v>
      </c>
      <c r="B115" s="59" t="s">
        <v>265</v>
      </c>
      <c r="C115" s="62" t="s">
        <v>263</v>
      </c>
      <c r="D115" s="5" t="s">
        <v>176</v>
      </c>
      <c r="E115" s="21"/>
      <c r="F115" s="21"/>
      <c r="G115" s="20">
        <f>ROUND(LVL!F115/0.702804,2)</f>
        <v>5698.03</v>
      </c>
      <c r="H115" s="21"/>
      <c r="I115" s="21"/>
      <c r="J115" s="21"/>
      <c r="K115" s="21"/>
      <c r="L115" s="21"/>
      <c r="M115" s="21"/>
      <c r="N115" s="21"/>
      <c r="O115" s="21"/>
      <c r="P115" s="21"/>
      <c r="Q115" s="21"/>
      <c r="R115" s="21"/>
      <c r="S115" s="21"/>
      <c r="T115" s="21"/>
      <c r="U115" s="21"/>
    </row>
    <row r="116" spans="1:21" ht="22.5" x14ac:dyDescent="0.25">
      <c r="A116" s="28" t="s">
        <v>266</v>
      </c>
      <c r="B116" s="59" t="s">
        <v>267</v>
      </c>
      <c r="C116" s="62" t="s">
        <v>263</v>
      </c>
      <c r="D116" s="5" t="s">
        <v>5</v>
      </c>
      <c r="E116" s="21"/>
      <c r="F116" s="21"/>
      <c r="G116" s="20">
        <f>ROUND(LVL!F116/0.702804,2)</f>
        <v>3376.62</v>
      </c>
      <c r="H116" s="21"/>
      <c r="I116" s="21"/>
      <c r="J116" s="21"/>
      <c r="K116" s="21"/>
      <c r="L116" s="21"/>
      <c r="M116" s="21"/>
      <c r="N116" s="21"/>
      <c r="O116" s="21"/>
      <c r="P116" s="21"/>
      <c r="Q116" s="21"/>
      <c r="R116" s="21"/>
      <c r="S116" s="21"/>
      <c r="T116" s="21"/>
      <c r="U116" s="21"/>
    </row>
    <row r="117" spans="1:21" ht="22.5" x14ac:dyDescent="0.25">
      <c r="A117" s="28" t="s">
        <v>268</v>
      </c>
      <c r="B117" s="59" t="s">
        <v>269</v>
      </c>
      <c r="C117" s="62" t="s">
        <v>263</v>
      </c>
      <c r="D117" s="5" t="s">
        <v>176</v>
      </c>
      <c r="E117" s="21"/>
      <c r="F117" s="21"/>
      <c r="G117" s="20">
        <f>ROUND(LVL!F117/0.702804,2)</f>
        <v>1867.66</v>
      </c>
      <c r="H117" s="21"/>
      <c r="I117" s="21"/>
      <c r="J117" s="21"/>
      <c r="K117" s="21"/>
      <c r="L117" s="21"/>
      <c r="M117" s="21"/>
      <c r="N117" s="21"/>
      <c r="O117" s="21"/>
      <c r="P117" s="21"/>
      <c r="Q117" s="21"/>
      <c r="R117" s="21"/>
      <c r="S117" s="21"/>
      <c r="T117" s="21"/>
      <c r="U117" s="21"/>
    </row>
    <row r="118" spans="1:21" ht="22.5" x14ac:dyDescent="0.25">
      <c r="A118" s="28" t="s">
        <v>270</v>
      </c>
      <c r="B118" s="59" t="s">
        <v>271</v>
      </c>
      <c r="C118" s="62" t="s">
        <v>83</v>
      </c>
      <c r="D118" s="5" t="s">
        <v>5</v>
      </c>
      <c r="E118" s="21"/>
      <c r="F118" s="21"/>
      <c r="G118" s="20">
        <f>ROUND(LVL!F118/0.702804,2)</f>
        <v>1867.66</v>
      </c>
      <c r="H118" s="21"/>
      <c r="I118" s="21"/>
      <c r="J118" s="21"/>
      <c r="K118" s="21"/>
      <c r="L118" s="21"/>
      <c r="M118" s="21"/>
      <c r="N118" s="21"/>
      <c r="O118" s="21"/>
      <c r="P118" s="21"/>
      <c r="Q118" s="21"/>
      <c r="R118" s="21"/>
      <c r="S118" s="21"/>
      <c r="T118" s="21"/>
      <c r="U118" s="21"/>
    </row>
    <row r="119" spans="1:21" x14ac:dyDescent="0.25">
      <c r="A119" s="28" t="s">
        <v>272</v>
      </c>
      <c r="B119" s="59" t="s">
        <v>273</v>
      </c>
      <c r="C119" s="62" t="s">
        <v>135</v>
      </c>
      <c r="D119" s="5" t="s">
        <v>16</v>
      </c>
      <c r="E119" s="21"/>
      <c r="F119" s="20">
        <v>123363</v>
      </c>
      <c r="G119" s="21"/>
      <c r="H119" s="21"/>
      <c r="I119" s="21"/>
      <c r="J119" s="21"/>
      <c r="K119" s="21"/>
      <c r="L119" s="21"/>
      <c r="M119" s="21"/>
      <c r="N119" s="21"/>
      <c r="O119" s="21"/>
      <c r="P119" s="21"/>
      <c r="Q119" s="21"/>
      <c r="R119" s="21"/>
      <c r="S119" s="21"/>
      <c r="T119" s="21"/>
      <c r="U119" s="21"/>
    </row>
    <row r="120" spans="1:21" x14ac:dyDescent="0.25">
      <c r="A120" s="28" t="s">
        <v>274</v>
      </c>
      <c r="B120" s="59" t="s">
        <v>275</v>
      </c>
      <c r="C120" s="62" t="s">
        <v>40</v>
      </c>
      <c r="D120" s="5" t="s">
        <v>16</v>
      </c>
      <c r="E120" s="21"/>
      <c r="F120" s="20">
        <v>121228</v>
      </c>
      <c r="G120" s="21"/>
      <c r="H120" s="21"/>
      <c r="I120" s="21"/>
      <c r="J120" s="21"/>
      <c r="K120" s="21"/>
      <c r="L120" s="21"/>
      <c r="M120" s="21"/>
      <c r="N120" s="21"/>
      <c r="O120" s="21"/>
      <c r="P120" s="21"/>
      <c r="Q120" s="21"/>
      <c r="R120" s="21"/>
      <c r="S120" s="21"/>
      <c r="T120" s="21"/>
      <c r="U120" s="21"/>
    </row>
    <row r="121" spans="1:21" ht="22.5" x14ac:dyDescent="0.25">
      <c r="A121" s="28" t="s">
        <v>276</v>
      </c>
      <c r="B121" s="59" t="s">
        <v>277</v>
      </c>
      <c r="C121" s="62" t="s">
        <v>40</v>
      </c>
      <c r="D121" s="5" t="s">
        <v>16</v>
      </c>
      <c r="E121" s="21"/>
      <c r="F121" s="20">
        <v>112122</v>
      </c>
      <c r="G121" s="21"/>
      <c r="H121" s="21"/>
      <c r="I121" s="21"/>
      <c r="J121" s="21"/>
      <c r="K121" s="21"/>
      <c r="L121" s="21"/>
      <c r="M121" s="21"/>
      <c r="N121" s="21"/>
      <c r="O121" s="21"/>
      <c r="P121" s="21"/>
      <c r="Q121" s="21"/>
      <c r="R121" s="21"/>
      <c r="S121" s="21"/>
      <c r="T121" s="21"/>
      <c r="U121" s="21"/>
    </row>
    <row r="122" spans="1:21" ht="22.5" x14ac:dyDescent="0.25">
      <c r="A122" s="28" t="s">
        <v>278</v>
      </c>
      <c r="B122" s="59" t="s">
        <v>279</v>
      </c>
      <c r="C122" s="62" t="s">
        <v>59</v>
      </c>
      <c r="D122" s="5" t="s">
        <v>16</v>
      </c>
      <c r="E122" s="21"/>
      <c r="F122" s="20">
        <v>2731.8</v>
      </c>
      <c r="G122" s="21"/>
      <c r="H122" s="21"/>
      <c r="I122" s="21"/>
      <c r="J122" s="21"/>
      <c r="K122" s="21"/>
      <c r="L122" s="40">
        <v>3870</v>
      </c>
      <c r="M122" s="21"/>
      <c r="N122" s="21"/>
      <c r="O122" s="21"/>
      <c r="P122" s="21"/>
      <c r="Q122" s="21"/>
      <c r="R122" s="21"/>
      <c r="S122" s="21"/>
      <c r="T122" s="21"/>
      <c r="U122" s="21"/>
    </row>
    <row r="123" spans="1:21" ht="22.5" x14ac:dyDescent="0.25">
      <c r="A123" s="28" t="s">
        <v>280</v>
      </c>
      <c r="B123" s="59" t="s">
        <v>281</v>
      </c>
      <c r="C123" s="62" t="s">
        <v>197</v>
      </c>
      <c r="D123" s="5" t="s">
        <v>56</v>
      </c>
      <c r="E123" s="21"/>
      <c r="F123" s="20">
        <v>4553</v>
      </c>
      <c r="G123" s="21"/>
      <c r="H123" s="21"/>
      <c r="I123" s="21"/>
      <c r="J123" s="21"/>
      <c r="K123" s="21"/>
      <c r="L123" s="40">
        <v>6450</v>
      </c>
      <c r="M123" s="21"/>
      <c r="N123" s="21"/>
      <c r="O123" s="21"/>
      <c r="P123" s="21"/>
      <c r="Q123" s="21"/>
      <c r="R123" s="21"/>
      <c r="S123" s="21"/>
      <c r="T123" s="21"/>
      <c r="U123" s="21"/>
    </row>
    <row r="124" spans="1:21" ht="22.5" x14ac:dyDescent="0.25">
      <c r="A124" s="28" t="s">
        <v>282</v>
      </c>
      <c r="B124" s="59" t="s">
        <v>283</v>
      </c>
      <c r="C124" s="62" t="s">
        <v>92</v>
      </c>
      <c r="D124" s="5" t="s">
        <v>53</v>
      </c>
      <c r="E124" s="21"/>
      <c r="F124" s="40">
        <v>2134.5</v>
      </c>
      <c r="G124" s="21"/>
      <c r="H124" s="21"/>
      <c r="I124" s="21"/>
      <c r="J124" s="21"/>
      <c r="K124" s="21"/>
      <c r="L124" s="20">
        <v>800</v>
      </c>
      <c r="M124" s="21"/>
      <c r="N124" s="21"/>
      <c r="O124" s="21"/>
      <c r="P124" s="21"/>
      <c r="Q124" s="21"/>
      <c r="R124" s="21"/>
      <c r="S124" s="21"/>
      <c r="T124" s="21"/>
      <c r="U124" s="21"/>
    </row>
    <row r="125" spans="1:21" ht="22.5" x14ac:dyDescent="0.25">
      <c r="A125" s="28" t="s">
        <v>284</v>
      </c>
      <c r="B125" s="59" t="s">
        <v>285</v>
      </c>
      <c r="C125" s="62" t="s">
        <v>197</v>
      </c>
      <c r="D125" s="5" t="s">
        <v>68</v>
      </c>
      <c r="E125" s="21"/>
      <c r="F125" s="40">
        <v>2774.5</v>
      </c>
      <c r="G125" s="21"/>
      <c r="H125" s="21"/>
      <c r="I125" s="21"/>
      <c r="J125" s="20">
        <v>1365.95</v>
      </c>
      <c r="K125" s="21"/>
      <c r="L125" s="41">
        <v>3500</v>
      </c>
      <c r="M125" s="21"/>
      <c r="N125" s="21"/>
      <c r="O125" s="21"/>
      <c r="P125" s="21"/>
      <c r="Q125" s="21"/>
      <c r="R125" s="21"/>
      <c r="S125" s="21"/>
      <c r="T125" s="21"/>
      <c r="U125" s="21"/>
    </row>
    <row r="126" spans="1:21" ht="22.5" x14ac:dyDescent="0.25">
      <c r="A126" s="28" t="s">
        <v>286</v>
      </c>
      <c r="B126" s="59" t="s">
        <v>287</v>
      </c>
      <c r="C126" s="62" t="s">
        <v>197</v>
      </c>
      <c r="D126" s="5" t="s">
        <v>53</v>
      </c>
      <c r="E126" s="21"/>
      <c r="F126" s="41">
        <v>3201.5</v>
      </c>
      <c r="G126" s="21"/>
      <c r="H126" s="21"/>
      <c r="I126" s="21"/>
      <c r="J126" s="40">
        <v>316.59999999999997</v>
      </c>
      <c r="K126" s="21"/>
      <c r="L126" s="20">
        <v>175</v>
      </c>
      <c r="M126" s="21"/>
      <c r="N126" s="21"/>
      <c r="O126" s="21"/>
      <c r="P126" s="21"/>
      <c r="Q126" s="21"/>
      <c r="R126" s="21"/>
      <c r="S126" s="21"/>
      <c r="T126" s="21"/>
      <c r="U126" s="21"/>
    </row>
    <row r="127" spans="1:21" ht="22.5" x14ac:dyDescent="0.25">
      <c r="A127" s="28" t="s">
        <v>288</v>
      </c>
      <c r="B127" s="59" t="s">
        <v>289</v>
      </c>
      <c r="C127" s="62" t="s">
        <v>12</v>
      </c>
      <c r="D127" s="5" t="s">
        <v>44</v>
      </c>
      <c r="E127" s="21"/>
      <c r="F127" s="40">
        <v>7600</v>
      </c>
      <c r="G127" s="21"/>
      <c r="H127" s="44"/>
      <c r="I127" s="21"/>
      <c r="J127" s="20">
        <v>6402</v>
      </c>
      <c r="K127" s="21"/>
      <c r="L127" s="41">
        <v>9500</v>
      </c>
      <c r="M127" s="21"/>
      <c r="N127" s="21"/>
      <c r="O127" s="21"/>
      <c r="P127" s="21"/>
      <c r="Q127" s="21"/>
      <c r="R127" s="21"/>
      <c r="S127" s="21"/>
      <c r="T127" s="21"/>
      <c r="U127" s="21"/>
    </row>
    <row r="128" spans="1:21" x14ac:dyDescent="0.25">
      <c r="A128" s="28" t="s">
        <v>290</v>
      </c>
      <c r="B128" s="59" t="s">
        <v>291</v>
      </c>
      <c r="C128" s="62" t="s">
        <v>12</v>
      </c>
      <c r="D128" s="5" t="s">
        <v>292</v>
      </c>
      <c r="E128" s="20">
        <v>5586</v>
      </c>
      <c r="F128" s="21"/>
      <c r="G128" s="21"/>
      <c r="H128" s="40">
        <v>5720</v>
      </c>
      <c r="I128" s="21"/>
      <c r="J128" s="41">
        <v>5746</v>
      </c>
      <c r="K128" s="21"/>
      <c r="L128" s="21"/>
      <c r="M128" s="21"/>
      <c r="N128" s="21"/>
      <c r="O128" s="21"/>
      <c r="P128" s="21"/>
      <c r="Q128" s="21"/>
      <c r="R128" s="21"/>
      <c r="S128" s="21"/>
      <c r="T128" s="21"/>
      <c r="U128" s="21"/>
    </row>
    <row r="129" spans="1:21" x14ac:dyDescent="0.25">
      <c r="A129" s="28" t="s">
        <v>293</v>
      </c>
      <c r="B129" s="59" t="s">
        <v>294</v>
      </c>
      <c r="C129" s="62" t="s">
        <v>132</v>
      </c>
      <c r="D129" s="5" t="s">
        <v>292</v>
      </c>
      <c r="E129" s="20">
        <v>2579</v>
      </c>
      <c r="F129" s="21"/>
      <c r="G129" s="21"/>
      <c r="H129" s="40">
        <v>2832</v>
      </c>
      <c r="I129" s="21"/>
      <c r="J129" s="41">
        <v>2874</v>
      </c>
      <c r="K129" s="21"/>
      <c r="L129" s="21"/>
      <c r="M129" s="21"/>
      <c r="N129" s="21"/>
      <c r="O129" s="21"/>
      <c r="P129" s="21"/>
      <c r="Q129" s="21"/>
      <c r="R129" s="21"/>
      <c r="S129" s="21"/>
      <c r="T129" s="21"/>
      <c r="U129" s="21"/>
    </row>
    <row r="130" spans="1:21" ht="45" x14ac:dyDescent="0.25">
      <c r="A130" s="28" t="s">
        <v>295</v>
      </c>
      <c r="B130" s="59" t="s">
        <v>296</v>
      </c>
      <c r="C130" s="62" t="s">
        <v>7</v>
      </c>
      <c r="D130" s="5" t="s">
        <v>68</v>
      </c>
      <c r="E130" s="21"/>
      <c r="F130" s="21"/>
      <c r="G130" s="21"/>
      <c r="H130" s="44"/>
      <c r="I130" s="21"/>
      <c r="J130" s="20">
        <v>1955.5</v>
      </c>
      <c r="K130" s="21"/>
      <c r="L130" s="40">
        <v>2375</v>
      </c>
      <c r="M130" s="21"/>
      <c r="N130" s="21"/>
      <c r="O130" s="21"/>
      <c r="P130" s="21"/>
      <c r="Q130" s="21"/>
      <c r="R130" s="21"/>
      <c r="S130" s="21"/>
      <c r="T130" s="21"/>
      <c r="U130" s="21"/>
    </row>
    <row r="131" spans="1:21" ht="45" x14ac:dyDescent="0.25">
      <c r="A131" s="29" t="s">
        <v>297</v>
      </c>
      <c r="B131" s="61" t="s">
        <v>298</v>
      </c>
      <c r="C131" s="63" t="s">
        <v>18</v>
      </c>
      <c r="D131" s="11" t="s">
        <v>19</v>
      </c>
      <c r="E131" s="21"/>
      <c r="F131" s="21"/>
      <c r="G131" s="21"/>
      <c r="H131" s="44"/>
      <c r="I131" s="21"/>
      <c r="J131" s="20">
        <v>1955.5</v>
      </c>
      <c r="K131" s="21"/>
      <c r="L131" s="40">
        <v>2375</v>
      </c>
      <c r="M131" s="21"/>
      <c r="N131" s="21"/>
      <c r="O131" s="21"/>
      <c r="P131" s="21"/>
      <c r="Q131" s="21"/>
      <c r="R131" s="21"/>
      <c r="S131" s="21"/>
      <c r="T131" s="21"/>
      <c r="U131" s="21"/>
    </row>
    <row r="132" spans="1:21" ht="45" x14ac:dyDescent="0.25">
      <c r="A132" s="29" t="s">
        <v>299</v>
      </c>
      <c r="B132" s="61" t="s">
        <v>300</v>
      </c>
      <c r="C132" s="63" t="s">
        <v>7</v>
      </c>
      <c r="D132" s="11" t="s">
        <v>68</v>
      </c>
      <c r="E132" s="21"/>
      <c r="F132" s="21"/>
      <c r="G132" s="41">
        <v>2915</v>
      </c>
      <c r="H132" s="44"/>
      <c r="I132" s="21"/>
      <c r="J132" s="20">
        <v>1955.5</v>
      </c>
      <c r="K132" s="21"/>
      <c r="L132" s="40">
        <v>2375</v>
      </c>
      <c r="M132" s="21"/>
      <c r="N132" s="21"/>
      <c r="O132" s="21"/>
      <c r="P132" s="21"/>
      <c r="Q132" s="21"/>
      <c r="R132" s="21"/>
      <c r="S132" s="21"/>
      <c r="T132" s="21"/>
      <c r="U132" s="21"/>
    </row>
    <row r="133" spans="1:21" ht="45" x14ac:dyDescent="0.25">
      <c r="A133" s="29" t="s">
        <v>301</v>
      </c>
      <c r="B133" s="61" t="s">
        <v>302</v>
      </c>
      <c r="C133" s="63" t="s">
        <v>18</v>
      </c>
      <c r="D133" s="11" t="s">
        <v>68</v>
      </c>
      <c r="E133" s="21"/>
      <c r="F133" s="21"/>
      <c r="G133" s="21"/>
      <c r="H133" s="44"/>
      <c r="I133" s="21"/>
      <c r="J133" s="20">
        <v>1955.5</v>
      </c>
      <c r="K133" s="21"/>
      <c r="L133" s="40">
        <v>2375</v>
      </c>
      <c r="M133" s="21"/>
      <c r="N133" s="21"/>
      <c r="O133" s="21"/>
      <c r="P133" s="21"/>
      <c r="Q133" s="21"/>
      <c r="R133" s="21"/>
      <c r="S133" s="21"/>
      <c r="T133" s="21"/>
      <c r="U133" s="21"/>
    </row>
    <row r="134" spans="1:21" ht="22.5" x14ac:dyDescent="0.25">
      <c r="A134" s="29" t="s">
        <v>303</v>
      </c>
      <c r="B134" s="61" t="s">
        <v>304</v>
      </c>
      <c r="C134" s="63" t="s">
        <v>112</v>
      </c>
      <c r="D134" s="11" t="s">
        <v>305</v>
      </c>
      <c r="E134" s="21"/>
      <c r="F134" s="21"/>
      <c r="G134" s="41">
        <f>ROUND(LVL!F134/0.702804,2)</f>
        <v>29150</v>
      </c>
      <c r="H134" s="44"/>
      <c r="I134" s="21"/>
      <c r="J134" s="20">
        <v>19385</v>
      </c>
      <c r="K134" s="21"/>
      <c r="L134" s="40">
        <v>23750</v>
      </c>
      <c r="M134" s="21"/>
      <c r="N134" s="21"/>
      <c r="O134" s="21"/>
      <c r="P134" s="21"/>
      <c r="Q134" s="21"/>
      <c r="R134" s="21"/>
      <c r="S134" s="21"/>
      <c r="T134" s="21"/>
      <c r="U134" s="21"/>
    </row>
    <row r="135" spans="1:21" ht="45" x14ac:dyDescent="0.25">
      <c r="A135" s="29" t="s">
        <v>306</v>
      </c>
      <c r="B135" s="61" t="s">
        <v>307</v>
      </c>
      <c r="C135" s="63" t="s">
        <v>132</v>
      </c>
      <c r="D135" s="11" t="s">
        <v>19</v>
      </c>
      <c r="E135" s="21"/>
      <c r="F135" s="41">
        <v>10730</v>
      </c>
      <c r="G135" s="21"/>
      <c r="H135" s="44"/>
      <c r="I135" s="21"/>
      <c r="J135" s="20">
        <v>3911</v>
      </c>
      <c r="K135" s="21"/>
      <c r="L135" s="40">
        <v>4750</v>
      </c>
      <c r="M135" s="21"/>
      <c r="N135" s="21"/>
      <c r="O135" s="21"/>
      <c r="P135" s="21"/>
      <c r="Q135" s="21"/>
      <c r="R135" s="21"/>
      <c r="S135" s="21"/>
      <c r="T135" s="21"/>
      <c r="U135" s="21"/>
    </row>
    <row r="136" spans="1:21" ht="45" x14ac:dyDescent="0.25">
      <c r="A136" s="29" t="s">
        <v>308</v>
      </c>
      <c r="B136" s="61" t="s">
        <v>309</v>
      </c>
      <c r="C136" s="63" t="s">
        <v>7</v>
      </c>
      <c r="D136" s="11" t="s">
        <v>44</v>
      </c>
      <c r="E136" s="21"/>
      <c r="F136" s="40">
        <v>1900</v>
      </c>
      <c r="G136" s="21"/>
      <c r="H136" s="20">
        <v>1885.5</v>
      </c>
      <c r="I136" s="21"/>
      <c r="J136" s="41">
        <v>1955.5</v>
      </c>
      <c r="K136" s="21"/>
      <c r="L136" s="21"/>
      <c r="M136" s="21"/>
      <c r="N136" s="21"/>
      <c r="O136" s="21"/>
      <c r="P136" s="21"/>
      <c r="Q136" s="21"/>
      <c r="R136" s="21"/>
      <c r="S136" s="21"/>
      <c r="T136" s="21"/>
      <c r="U136" s="21"/>
    </row>
    <row r="137" spans="1:21" ht="45" x14ac:dyDescent="0.25">
      <c r="A137" s="28" t="s">
        <v>310</v>
      </c>
      <c r="B137" s="59" t="s">
        <v>311</v>
      </c>
      <c r="C137" s="62" t="s">
        <v>7</v>
      </c>
      <c r="D137" s="5" t="s">
        <v>56</v>
      </c>
      <c r="E137" s="21"/>
      <c r="F137" s="20">
        <v>1900</v>
      </c>
      <c r="G137" s="21"/>
      <c r="H137" s="40">
        <v>2810</v>
      </c>
      <c r="I137" s="21"/>
      <c r="J137" s="41">
        <v>3237</v>
      </c>
      <c r="K137" s="21"/>
      <c r="L137" s="21"/>
      <c r="M137" s="21"/>
      <c r="N137" s="21"/>
      <c r="O137" s="21"/>
      <c r="P137" s="21"/>
      <c r="Q137" s="21"/>
      <c r="R137" s="21"/>
      <c r="S137" s="21"/>
      <c r="T137" s="21"/>
      <c r="U137" s="21"/>
    </row>
    <row r="138" spans="1:21" ht="45" x14ac:dyDescent="0.25">
      <c r="A138" s="29" t="s">
        <v>312</v>
      </c>
      <c r="B138" s="61" t="s">
        <v>313</v>
      </c>
      <c r="C138" s="63" t="s">
        <v>7</v>
      </c>
      <c r="D138" s="11" t="s">
        <v>44</v>
      </c>
      <c r="E138" s="21"/>
      <c r="F138" s="40">
        <v>1900</v>
      </c>
      <c r="G138" s="21"/>
      <c r="H138" s="20">
        <v>1885.5</v>
      </c>
      <c r="I138" s="21"/>
      <c r="J138" s="21"/>
      <c r="K138" s="21"/>
      <c r="L138" s="41">
        <v>2375</v>
      </c>
      <c r="M138" s="21"/>
      <c r="N138" s="21"/>
      <c r="O138" s="21"/>
      <c r="P138" s="21"/>
      <c r="Q138" s="21"/>
      <c r="R138" s="21"/>
      <c r="S138" s="21"/>
      <c r="T138" s="21"/>
      <c r="U138" s="21"/>
    </row>
    <row r="139" spans="1:21" ht="56.25" x14ac:dyDescent="0.25">
      <c r="A139" s="29" t="s">
        <v>314</v>
      </c>
      <c r="B139" s="61" t="s">
        <v>315</v>
      </c>
      <c r="C139" s="63" t="s">
        <v>316</v>
      </c>
      <c r="D139" s="11" t="s">
        <v>105</v>
      </c>
      <c r="E139" s="21"/>
      <c r="F139" s="21"/>
      <c r="G139" s="21"/>
      <c r="H139" s="44"/>
      <c r="I139" s="21"/>
      <c r="J139" s="20">
        <v>20019</v>
      </c>
      <c r="K139" s="21"/>
      <c r="L139" s="44"/>
      <c r="M139" s="21"/>
      <c r="N139" s="21"/>
      <c r="O139" s="21"/>
      <c r="P139" s="21"/>
      <c r="Q139" s="21"/>
      <c r="R139" s="21"/>
      <c r="S139" s="21"/>
      <c r="T139" s="21"/>
      <c r="U139" s="21"/>
    </row>
    <row r="140" spans="1:21" ht="45" x14ac:dyDescent="0.25">
      <c r="A140" s="29" t="s">
        <v>317</v>
      </c>
      <c r="B140" s="61" t="s">
        <v>318</v>
      </c>
      <c r="C140" s="63" t="s">
        <v>7</v>
      </c>
      <c r="D140" s="11" t="s">
        <v>16</v>
      </c>
      <c r="E140" s="21"/>
      <c r="F140" s="20">
        <v>1745</v>
      </c>
      <c r="G140" s="21"/>
      <c r="H140" s="40">
        <v>2831.5</v>
      </c>
      <c r="I140" s="21"/>
      <c r="J140" s="41">
        <v>3336.5</v>
      </c>
      <c r="K140" s="21"/>
      <c r="L140" s="21"/>
      <c r="M140" s="21"/>
      <c r="N140" s="21"/>
      <c r="O140" s="21"/>
      <c r="P140" s="21"/>
      <c r="Q140" s="21"/>
      <c r="R140" s="21"/>
      <c r="S140" s="21"/>
      <c r="T140" s="21"/>
      <c r="U140" s="21"/>
    </row>
    <row r="141" spans="1:21" ht="22.5" x14ac:dyDescent="0.25">
      <c r="A141" s="28" t="s">
        <v>319</v>
      </c>
      <c r="B141" s="59" t="s">
        <v>320</v>
      </c>
      <c r="C141" s="62" t="s">
        <v>40</v>
      </c>
      <c r="D141" s="5" t="s">
        <v>16</v>
      </c>
      <c r="E141" s="21"/>
      <c r="F141" s="20">
        <v>1650</v>
      </c>
      <c r="G141" s="21"/>
      <c r="H141" s="21"/>
      <c r="I141" s="21"/>
      <c r="J141" s="21"/>
      <c r="K141" s="21"/>
      <c r="L141" s="40">
        <v>2600</v>
      </c>
      <c r="M141" s="21"/>
      <c r="N141" s="21"/>
      <c r="O141" s="21"/>
      <c r="P141" s="21"/>
      <c r="Q141" s="21"/>
      <c r="R141" s="21"/>
      <c r="S141" s="21"/>
      <c r="T141" s="21"/>
      <c r="U141" s="21"/>
    </row>
    <row r="142" spans="1:21" x14ac:dyDescent="0.25">
      <c r="A142" s="28" t="s">
        <v>321</v>
      </c>
      <c r="B142" s="59" t="s">
        <v>322</v>
      </c>
      <c r="C142" s="62" t="s">
        <v>40</v>
      </c>
      <c r="D142" s="12"/>
      <c r="E142" s="21"/>
      <c r="F142" s="21"/>
      <c r="G142" s="21"/>
      <c r="H142" s="21"/>
      <c r="I142" s="21"/>
      <c r="J142" s="21"/>
      <c r="K142" s="21"/>
      <c r="L142" s="21"/>
      <c r="M142" s="21"/>
      <c r="N142" s="21"/>
      <c r="O142" s="21"/>
      <c r="P142" s="21"/>
      <c r="Q142" s="21"/>
      <c r="R142" s="21"/>
      <c r="S142" s="21"/>
      <c r="T142" s="21"/>
      <c r="U142" s="21"/>
    </row>
    <row r="143" spans="1:21" x14ac:dyDescent="0.25">
      <c r="A143" s="28" t="s">
        <v>323</v>
      </c>
      <c r="B143" s="59" t="s">
        <v>324</v>
      </c>
      <c r="C143" s="62" t="s">
        <v>325</v>
      </c>
      <c r="D143" s="5" t="s">
        <v>64</v>
      </c>
      <c r="E143" s="40">
        <v>13318</v>
      </c>
      <c r="F143" s="41">
        <v>13660</v>
      </c>
      <c r="G143" s="21"/>
      <c r="H143" s="21"/>
      <c r="I143" s="21"/>
      <c r="J143" s="21"/>
      <c r="K143" s="21"/>
      <c r="L143" s="20">
        <v>12880</v>
      </c>
      <c r="M143" s="21"/>
      <c r="N143" s="21"/>
      <c r="O143" s="21"/>
      <c r="P143" s="21"/>
      <c r="Q143" s="21"/>
      <c r="R143" s="21"/>
      <c r="S143" s="21"/>
      <c r="T143" s="21"/>
      <c r="U143" s="21"/>
    </row>
    <row r="144" spans="1:21" ht="22.5" x14ac:dyDescent="0.25">
      <c r="A144" s="28" t="s">
        <v>326</v>
      </c>
      <c r="B144" s="59" t="s">
        <v>327</v>
      </c>
      <c r="C144" s="62" t="s">
        <v>328</v>
      </c>
      <c r="D144" s="5" t="s">
        <v>329</v>
      </c>
      <c r="E144" s="40">
        <v>5549.2</v>
      </c>
      <c r="F144" s="20">
        <v>4552</v>
      </c>
      <c r="G144" s="21"/>
      <c r="H144" s="21"/>
      <c r="I144" s="21"/>
      <c r="J144" s="21"/>
      <c r="K144" s="21"/>
      <c r="L144" s="21"/>
      <c r="M144" s="21"/>
      <c r="N144" s="21"/>
      <c r="O144" s="21"/>
      <c r="P144" s="21"/>
      <c r="Q144" s="21"/>
      <c r="R144" s="21"/>
      <c r="S144" s="21"/>
      <c r="T144" s="21"/>
      <c r="U144" s="21"/>
    </row>
    <row r="145" spans="1:21" x14ac:dyDescent="0.25">
      <c r="A145" s="28" t="s">
        <v>330</v>
      </c>
      <c r="B145" s="59" t="s">
        <v>331</v>
      </c>
      <c r="C145" s="62" t="s">
        <v>325</v>
      </c>
      <c r="D145" s="5" t="s">
        <v>332</v>
      </c>
      <c r="E145" s="20">
        <v>5549.2</v>
      </c>
      <c r="F145" s="40">
        <v>6828</v>
      </c>
      <c r="G145" s="21"/>
      <c r="H145" s="21"/>
      <c r="I145" s="21"/>
      <c r="J145" s="21"/>
      <c r="K145" s="21"/>
      <c r="L145" s="21"/>
      <c r="M145" s="21"/>
      <c r="N145" s="21"/>
      <c r="O145" s="21"/>
      <c r="P145" s="21"/>
      <c r="Q145" s="21"/>
      <c r="R145" s="21"/>
      <c r="S145" s="21"/>
      <c r="T145" s="21"/>
      <c r="U145" s="21"/>
    </row>
    <row r="146" spans="1:21" x14ac:dyDescent="0.25">
      <c r="A146" s="28" t="s">
        <v>333</v>
      </c>
      <c r="B146" s="59" t="s">
        <v>334</v>
      </c>
      <c r="C146" s="62" t="s">
        <v>135</v>
      </c>
      <c r="D146" s="5" t="s">
        <v>95</v>
      </c>
      <c r="E146" s="21"/>
      <c r="F146" s="41">
        <v>7257</v>
      </c>
      <c r="G146" s="21"/>
      <c r="H146" s="40">
        <v>6616.5</v>
      </c>
      <c r="I146" s="21"/>
      <c r="J146" s="21"/>
      <c r="K146" s="21"/>
      <c r="L146" s="21"/>
      <c r="M146" s="20">
        <v>5395.53</v>
      </c>
      <c r="N146" s="21"/>
      <c r="O146" s="21"/>
      <c r="P146" s="21"/>
      <c r="Q146" s="21"/>
      <c r="R146" s="21"/>
      <c r="S146" s="21"/>
      <c r="T146" s="21"/>
      <c r="U146" s="21"/>
    </row>
    <row r="147" spans="1:21" x14ac:dyDescent="0.25">
      <c r="A147" s="28" t="s">
        <v>335</v>
      </c>
      <c r="B147" s="59" t="s">
        <v>336</v>
      </c>
      <c r="C147" s="62" t="s">
        <v>18</v>
      </c>
      <c r="D147" s="5" t="s">
        <v>22</v>
      </c>
      <c r="E147" s="21"/>
      <c r="F147" s="40">
        <v>4980</v>
      </c>
      <c r="G147" s="21"/>
      <c r="H147" s="44"/>
      <c r="I147" s="21"/>
      <c r="J147" s="20">
        <v>4112</v>
      </c>
      <c r="K147" s="21"/>
      <c r="L147" s="21"/>
      <c r="M147" s="41">
        <v>6360.24</v>
      </c>
      <c r="N147" s="21"/>
      <c r="O147" s="21"/>
      <c r="P147" s="21"/>
      <c r="Q147" s="21"/>
      <c r="R147" s="21"/>
      <c r="S147" s="21"/>
      <c r="T147" s="21"/>
      <c r="U147" s="21"/>
    </row>
    <row r="148" spans="1:21" x14ac:dyDescent="0.25">
      <c r="A148" s="28" t="s">
        <v>337</v>
      </c>
      <c r="B148" s="59" t="s">
        <v>338</v>
      </c>
      <c r="C148" s="62" t="s">
        <v>224</v>
      </c>
      <c r="D148" s="5" t="s">
        <v>56</v>
      </c>
      <c r="E148" s="21"/>
      <c r="F148" s="20">
        <v>2596.75</v>
      </c>
      <c r="G148" s="21"/>
      <c r="H148" s="21"/>
      <c r="I148" s="21"/>
      <c r="J148" s="21"/>
      <c r="K148" s="21"/>
      <c r="L148" s="21"/>
      <c r="M148" s="21"/>
      <c r="N148" s="21"/>
      <c r="O148" s="21"/>
      <c r="P148" s="21"/>
      <c r="Q148" s="21"/>
      <c r="R148" s="21"/>
      <c r="S148" s="21"/>
      <c r="T148" s="21"/>
      <c r="U148" s="21"/>
    </row>
    <row r="149" spans="1:21" x14ac:dyDescent="0.25">
      <c r="A149" s="28" t="s">
        <v>339</v>
      </c>
      <c r="B149" s="59" t="s">
        <v>340</v>
      </c>
      <c r="C149" s="62" t="s">
        <v>81</v>
      </c>
      <c r="D149" s="5" t="s">
        <v>95</v>
      </c>
      <c r="E149" s="21"/>
      <c r="F149" s="21"/>
      <c r="G149" s="21"/>
      <c r="H149" s="21"/>
      <c r="I149" s="21"/>
      <c r="J149" s="21"/>
      <c r="K149" s="21"/>
      <c r="L149" s="21"/>
      <c r="M149" s="20">
        <v>6588.75</v>
      </c>
      <c r="N149" s="21"/>
      <c r="O149" s="21"/>
      <c r="P149" s="21"/>
      <c r="Q149" s="21"/>
      <c r="R149" s="21"/>
      <c r="S149" s="21"/>
      <c r="T149" s="21"/>
      <c r="U149" s="21"/>
    </row>
    <row r="150" spans="1:21" x14ac:dyDescent="0.25">
      <c r="A150" s="28" t="s">
        <v>341</v>
      </c>
      <c r="B150" s="59" t="s">
        <v>342</v>
      </c>
      <c r="C150" s="62" t="s">
        <v>81</v>
      </c>
      <c r="D150" s="13"/>
      <c r="E150" s="21"/>
      <c r="F150" s="21"/>
      <c r="G150" s="21"/>
      <c r="H150" s="21"/>
      <c r="I150" s="21"/>
      <c r="J150" s="21"/>
      <c r="K150" s="21"/>
      <c r="L150" s="21"/>
      <c r="M150" s="21"/>
      <c r="N150" s="21"/>
      <c r="O150" s="21"/>
      <c r="P150" s="21"/>
      <c r="Q150" s="21"/>
      <c r="R150" s="21"/>
      <c r="S150" s="21"/>
      <c r="T150" s="21"/>
      <c r="U150" s="21"/>
    </row>
    <row r="151" spans="1:21" x14ac:dyDescent="0.25">
      <c r="A151" s="28" t="s">
        <v>343</v>
      </c>
      <c r="B151" s="59" t="s">
        <v>344</v>
      </c>
      <c r="C151" s="62" t="s">
        <v>171</v>
      </c>
      <c r="D151" s="5" t="s">
        <v>95</v>
      </c>
      <c r="E151" s="21"/>
      <c r="F151" s="21"/>
      <c r="G151" s="21"/>
      <c r="H151" s="21"/>
      <c r="I151" s="21"/>
      <c r="J151" s="21"/>
      <c r="K151" s="21"/>
      <c r="L151" s="21"/>
      <c r="M151" s="20">
        <v>2943.64</v>
      </c>
      <c r="N151" s="21"/>
      <c r="O151" s="21"/>
      <c r="P151" s="21"/>
      <c r="Q151" s="21"/>
      <c r="R151" s="21"/>
      <c r="S151" s="21"/>
      <c r="T151" s="21"/>
      <c r="U151" s="21"/>
    </row>
    <row r="152" spans="1:21" ht="22.5" x14ac:dyDescent="0.25">
      <c r="A152" s="29" t="s">
        <v>345</v>
      </c>
      <c r="B152" s="61" t="s">
        <v>346</v>
      </c>
      <c r="C152" s="63" t="s">
        <v>40</v>
      </c>
      <c r="D152" s="11" t="s">
        <v>95</v>
      </c>
      <c r="E152" s="40">
        <v>24051</v>
      </c>
      <c r="F152" s="21"/>
      <c r="G152" s="21"/>
      <c r="H152" s="21"/>
      <c r="I152" s="21"/>
      <c r="J152" s="44"/>
      <c r="K152" s="21"/>
      <c r="L152" s="21"/>
      <c r="M152" s="20">
        <v>20756.86</v>
      </c>
      <c r="N152" s="21"/>
      <c r="O152" s="21"/>
      <c r="P152" s="21"/>
      <c r="Q152" s="21"/>
      <c r="R152" s="21"/>
      <c r="S152" s="21"/>
      <c r="T152" s="21"/>
      <c r="U152" s="21"/>
    </row>
    <row r="153" spans="1:21" x14ac:dyDescent="0.25">
      <c r="A153" s="65" t="s">
        <v>347</v>
      </c>
      <c r="B153" s="66" t="s">
        <v>348</v>
      </c>
      <c r="C153" s="63" t="s">
        <v>149</v>
      </c>
      <c r="D153" s="11" t="s">
        <v>31</v>
      </c>
      <c r="E153" s="21"/>
      <c r="F153" s="40">
        <v>6831</v>
      </c>
      <c r="G153" s="21"/>
      <c r="H153" s="21"/>
      <c r="I153" s="21"/>
      <c r="J153" s="20">
        <v>6356.1</v>
      </c>
      <c r="K153" s="21"/>
      <c r="L153" s="21"/>
      <c r="M153" s="44"/>
      <c r="N153" s="41">
        <v>8400</v>
      </c>
      <c r="O153" s="21"/>
      <c r="P153" s="21"/>
      <c r="Q153" s="21"/>
      <c r="R153" s="21"/>
      <c r="S153" s="21"/>
      <c r="T153" s="21"/>
      <c r="U153" s="21"/>
    </row>
    <row r="154" spans="1:21" x14ac:dyDescent="0.25">
      <c r="A154" s="65" t="s">
        <v>349</v>
      </c>
      <c r="B154" s="66" t="s">
        <v>350</v>
      </c>
      <c r="C154" s="63" t="s">
        <v>351</v>
      </c>
      <c r="D154" s="11" t="s">
        <v>207</v>
      </c>
      <c r="E154" s="21"/>
      <c r="F154" s="40">
        <v>2490</v>
      </c>
      <c r="G154" s="21"/>
      <c r="H154" s="21"/>
      <c r="I154" s="21"/>
      <c r="J154" s="21"/>
      <c r="K154" s="20">
        <v>2486.5</v>
      </c>
      <c r="L154" s="41">
        <v>3000</v>
      </c>
      <c r="M154" s="21"/>
      <c r="N154" s="21"/>
      <c r="O154" s="21"/>
      <c r="P154" s="21"/>
      <c r="Q154" s="21"/>
      <c r="R154" s="21"/>
      <c r="S154" s="21"/>
      <c r="T154" s="21"/>
      <c r="U154" s="21"/>
    </row>
    <row r="155" spans="1:21" x14ac:dyDescent="0.25">
      <c r="A155" s="65" t="s">
        <v>352</v>
      </c>
      <c r="B155" s="66" t="s">
        <v>353</v>
      </c>
      <c r="C155" s="63" t="s">
        <v>325</v>
      </c>
      <c r="D155" s="11" t="s">
        <v>354</v>
      </c>
      <c r="E155" s="21"/>
      <c r="F155" s="41">
        <v>3700</v>
      </c>
      <c r="G155" s="21"/>
      <c r="H155" s="40">
        <v>1559.6</v>
      </c>
      <c r="I155" s="21"/>
      <c r="J155" s="21"/>
      <c r="K155" s="21"/>
      <c r="L155" s="20">
        <v>1320</v>
      </c>
      <c r="M155" s="21"/>
      <c r="N155" s="21"/>
      <c r="O155" s="21"/>
      <c r="P155" s="21"/>
      <c r="Q155" s="21"/>
      <c r="R155" s="21"/>
      <c r="S155" s="21"/>
      <c r="T155" s="21"/>
      <c r="U155" s="21"/>
    </row>
    <row r="156" spans="1:21" x14ac:dyDescent="0.25">
      <c r="A156" s="43" t="s">
        <v>355</v>
      </c>
      <c r="B156" s="60" t="s">
        <v>356</v>
      </c>
      <c r="C156" s="62" t="s">
        <v>325</v>
      </c>
      <c r="D156" s="5" t="s">
        <v>64</v>
      </c>
      <c r="E156" s="21"/>
      <c r="F156" s="41">
        <v>3700</v>
      </c>
      <c r="G156" s="21"/>
      <c r="H156" s="40">
        <v>1616.4</v>
      </c>
      <c r="I156" s="21"/>
      <c r="J156" s="21"/>
      <c r="K156" s="21"/>
      <c r="L156" s="20">
        <v>1320</v>
      </c>
      <c r="M156" s="21"/>
      <c r="N156" s="21"/>
      <c r="O156" s="21"/>
      <c r="P156" s="21"/>
      <c r="Q156" s="21"/>
      <c r="R156" s="21"/>
      <c r="S156" s="21"/>
      <c r="T156" s="21"/>
      <c r="U156" s="21"/>
    </row>
    <row r="157" spans="1:21" x14ac:dyDescent="0.25">
      <c r="A157" s="65" t="s">
        <v>357</v>
      </c>
      <c r="B157" s="66" t="s">
        <v>358</v>
      </c>
      <c r="C157" s="63" t="s">
        <v>18</v>
      </c>
      <c r="D157" s="11" t="s">
        <v>44</v>
      </c>
      <c r="E157" s="21"/>
      <c r="F157" s="21"/>
      <c r="G157" s="41">
        <f>ROUND(LVL!F157/0.702804,2)</f>
        <v>9000.01</v>
      </c>
      <c r="H157" s="44"/>
      <c r="I157" s="21"/>
      <c r="J157" s="20">
        <v>4944.5</v>
      </c>
      <c r="K157" s="21"/>
      <c r="L157" s="40">
        <v>7000</v>
      </c>
      <c r="M157" s="21"/>
      <c r="N157" s="21"/>
      <c r="O157" s="21"/>
      <c r="P157" s="21"/>
      <c r="Q157" s="21"/>
      <c r="R157" s="21"/>
      <c r="S157" s="21"/>
      <c r="T157" s="21"/>
      <c r="U157" s="21"/>
    </row>
    <row r="158" spans="1:21" ht="22.5" x14ac:dyDescent="0.25">
      <c r="A158" s="65" t="s">
        <v>359</v>
      </c>
      <c r="B158" s="66" t="s">
        <v>360</v>
      </c>
      <c r="C158" s="63" t="s">
        <v>15</v>
      </c>
      <c r="D158" s="11" t="s">
        <v>13</v>
      </c>
      <c r="E158" s="21"/>
      <c r="F158" s="41">
        <v>42680</v>
      </c>
      <c r="G158" s="21"/>
      <c r="H158" s="40">
        <v>34006</v>
      </c>
      <c r="I158" s="21"/>
      <c r="J158" s="21"/>
      <c r="K158" s="20">
        <v>32040</v>
      </c>
      <c r="L158" s="21"/>
      <c r="M158" s="21"/>
      <c r="N158" s="21"/>
      <c r="O158" s="21"/>
      <c r="P158" s="21"/>
      <c r="Q158" s="21"/>
      <c r="R158" s="21"/>
      <c r="S158" s="21"/>
      <c r="T158" s="21"/>
      <c r="U158" s="21"/>
    </row>
    <row r="159" spans="1:21" x14ac:dyDescent="0.25">
      <c r="A159" s="43" t="s">
        <v>361</v>
      </c>
      <c r="B159" s="60" t="s">
        <v>362</v>
      </c>
      <c r="C159" s="62" t="s">
        <v>363</v>
      </c>
      <c r="D159" s="5" t="s">
        <v>44</v>
      </c>
      <c r="E159" s="21"/>
      <c r="F159" s="21"/>
      <c r="G159" s="21"/>
      <c r="H159" s="44"/>
      <c r="I159" s="21"/>
      <c r="J159" s="20">
        <v>6773.2</v>
      </c>
      <c r="K159" s="21"/>
      <c r="L159" s="40">
        <v>9800</v>
      </c>
      <c r="M159" s="21"/>
      <c r="N159" s="41">
        <v>13300</v>
      </c>
      <c r="O159" s="21"/>
      <c r="P159" s="21"/>
      <c r="Q159" s="21"/>
      <c r="R159" s="21"/>
      <c r="S159" s="21"/>
      <c r="T159" s="21"/>
      <c r="U159" s="21"/>
    </row>
    <row r="160" spans="1:21" x14ac:dyDescent="0.25">
      <c r="A160" s="65" t="s">
        <v>364</v>
      </c>
      <c r="B160" s="66" t="s">
        <v>365</v>
      </c>
      <c r="C160" s="63" t="s">
        <v>366</v>
      </c>
      <c r="D160" s="11" t="s">
        <v>367</v>
      </c>
      <c r="E160" s="21"/>
      <c r="F160" s="41">
        <v>16835</v>
      </c>
      <c r="G160" s="21"/>
      <c r="H160" s="40">
        <v>14690.9</v>
      </c>
      <c r="I160" s="21"/>
      <c r="J160" s="21"/>
      <c r="K160" s="21"/>
      <c r="L160" s="21"/>
      <c r="M160" s="21"/>
      <c r="N160" s="20">
        <v>13300</v>
      </c>
      <c r="O160" s="21"/>
      <c r="P160" s="21"/>
      <c r="Q160" s="21"/>
      <c r="R160" s="21"/>
      <c r="S160" s="21"/>
      <c r="T160" s="21"/>
      <c r="U160" s="21"/>
    </row>
    <row r="161" spans="1:21" x14ac:dyDescent="0.25">
      <c r="A161" s="43" t="s">
        <v>368</v>
      </c>
      <c r="B161" s="60" t="s">
        <v>369</v>
      </c>
      <c r="C161" s="62" t="s">
        <v>18</v>
      </c>
      <c r="D161" s="5" t="s">
        <v>22</v>
      </c>
      <c r="E161" s="21"/>
      <c r="F161" s="41">
        <v>6405</v>
      </c>
      <c r="G161" s="21"/>
      <c r="H161" s="20">
        <v>3806</v>
      </c>
      <c r="I161" s="21"/>
      <c r="J161" s="21"/>
      <c r="K161" s="21"/>
      <c r="L161" s="40">
        <v>6000</v>
      </c>
      <c r="M161" s="21"/>
      <c r="N161" s="21"/>
      <c r="O161" s="21"/>
      <c r="P161" s="21"/>
      <c r="Q161" s="21"/>
      <c r="R161" s="21"/>
      <c r="S161" s="21"/>
      <c r="T161" s="21"/>
      <c r="U161" s="21"/>
    </row>
    <row r="162" spans="1:21" x14ac:dyDescent="0.25">
      <c r="A162" s="43" t="s">
        <v>370</v>
      </c>
      <c r="B162" s="60" t="s">
        <v>371</v>
      </c>
      <c r="C162" s="62" t="s">
        <v>18</v>
      </c>
      <c r="D162" s="5" t="s">
        <v>87</v>
      </c>
      <c r="E162" s="21"/>
      <c r="F162" s="20">
        <v>6760</v>
      </c>
      <c r="G162" s="21"/>
      <c r="H162" s="40">
        <v>8516</v>
      </c>
      <c r="I162" s="21"/>
      <c r="J162" s="41">
        <v>11205</v>
      </c>
      <c r="K162" s="21"/>
      <c r="L162" s="21"/>
      <c r="M162" s="21"/>
      <c r="N162" s="21"/>
      <c r="O162" s="21"/>
      <c r="P162" s="21"/>
      <c r="Q162" s="21"/>
      <c r="R162" s="21"/>
      <c r="S162" s="21"/>
      <c r="T162" s="21"/>
      <c r="U162" s="21"/>
    </row>
    <row r="163" spans="1:21" x14ac:dyDescent="0.25">
      <c r="A163" s="65" t="s">
        <v>372</v>
      </c>
      <c r="B163" s="66" t="s">
        <v>373</v>
      </c>
      <c r="C163" s="63" t="s">
        <v>363</v>
      </c>
      <c r="D163" s="11" t="s">
        <v>105</v>
      </c>
      <c r="E163" s="21"/>
      <c r="F163" s="41">
        <v>27692</v>
      </c>
      <c r="G163" s="21"/>
      <c r="H163" s="44"/>
      <c r="I163" s="21"/>
      <c r="J163" s="20">
        <v>14492.1</v>
      </c>
      <c r="K163" s="21"/>
      <c r="L163" s="40">
        <v>18200</v>
      </c>
      <c r="M163" s="21"/>
      <c r="N163" s="21"/>
      <c r="O163" s="21"/>
      <c r="P163" s="21"/>
      <c r="Q163" s="21"/>
      <c r="R163" s="21"/>
      <c r="S163" s="21"/>
      <c r="T163" s="21"/>
      <c r="U163" s="21"/>
    </row>
    <row r="164" spans="1:21" ht="22.5" x14ac:dyDescent="0.25">
      <c r="A164" s="43" t="s">
        <v>374</v>
      </c>
      <c r="B164" s="60" t="s">
        <v>375</v>
      </c>
      <c r="C164" s="62" t="s">
        <v>366</v>
      </c>
      <c r="D164" s="5" t="s">
        <v>19</v>
      </c>
      <c r="E164" s="21"/>
      <c r="F164" s="40">
        <v>24899</v>
      </c>
      <c r="G164" s="21"/>
      <c r="H164" s="21"/>
      <c r="I164" s="21"/>
      <c r="J164" s="20">
        <v>19770.8</v>
      </c>
      <c r="K164" s="21"/>
      <c r="L164" s="21"/>
      <c r="M164" s="21"/>
      <c r="N164" s="21"/>
      <c r="O164" s="21"/>
      <c r="P164" s="21"/>
      <c r="Q164" s="21"/>
      <c r="R164" s="21"/>
      <c r="S164" s="21"/>
      <c r="T164" s="21"/>
      <c r="U164" s="21"/>
    </row>
    <row r="165" spans="1:21" ht="22.5" x14ac:dyDescent="0.25">
      <c r="A165" s="65" t="s">
        <v>376</v>
      </c>
      <c r="B165" s="66" t="s">
        <v>377</v>
      </c>
      <c r="C165" s="63" t="s">
        <v>7</v>
      </c>
      <c r="D165" s="11" t="s">
        <v>53</v>
      </c>
      <c r="E165" s="21"/>
      <c r="F165" s="41">
        <v>8535</v>
      </c>
      <c r="G165" s="21"/>
      <c r="H165" s="40">
        <v>8523</v>
      </c>
      <c r="I165" s="21"/>
      <c r="J165" s="21"/>
      <c r="K165" s="21"/>
      <c r="L165" s="20">
        <v>8500</v>
      </c>
      <c r="M165" s="21"/>
      <c r="N165" s="21"/>
      <c r="O165" s="21"/>
      <c r="P165" s="21"/>
      <c r="Q165" s="21"/>
      <c r="R165" s="21"/>
      <c r="S165" s="21"/>
      <c r="T165" s="21"/>
      <c r="U165" s="21"/>
    </row>
    <row r="166" spans="1:21" ht="22.5" x14ac:dyDescent="0.25">
      <c r="A166" s="65" t="s">
        <v>378</v>
      </c>
      <c r="B166" s="66" t="s">
        <v>379</v>
      </c>
      <c r="C166" s="63" t="s">
        <v>7</v>
      </c>
      <c r="D166" s="11" t="s">
        <v>44</v>
      </c>
      <c r="E166" s="21"/>
      <c r="F166" s="41">
        <v>12025</v>
      </c>
      <c r="G166" s="21"/>
      <c r="H166" s="44"/>
      <c r="I166" s="21"/>
      <c r="J166" s="20">
        <v>8644</v>
      </c>
      <c r="K166" s="41">
        <v>9000</v>
      </c>
      <c r="L166" s="21"/>
      <c r="M166" s="21"/>
      <c r="N166" s="21"/>
      <c r="O166" s="21"/>
      <c r="P166" s="21"/>
      <c r="Q166" s="21"/>
      <c r="R166" s="21"/>
      <c r="S166" s="21"/>
      <c r="T166" s="21"/>
      <c r="U166" s="21"/>
    </row>
    <row r="167" spans="1:21" ht="22.5" x14ac:dyDescent="0.25">
      <c r="A167" s="65" t="s">
        <v>380</v>
      </c>
      <c r="B167" s="66" t="s">
        <v>381</v>
      </c>
      <c r="C167" s="63" t="s">
        <v>204</v>
      </c>
      <c r="D167" s="11" t="s">
        <v>44</v>
      </c>
      <c r="E167" s="21"/>
      <c r="F167" s="40">
        <v>24050</v>
      </c>
      <c r="G167" s="21"/>
      <c r="H167" s="20">
        <v>19707</v>
      </c>
      <c r="I167" s="21"/>
      <c r="J167" s="21"/>
      <c r="K167" s="21"/>
      <c r="L167" s="41">
        <v>28000</v>
      </c>
      <c r="M167" s="21"/>
      <c r="N167" s="21"/>
      <c r="O167" s="21"/>
      <c r="P167" s="21"/>
      <c r="Q167" s="21"/>
      <c r="R167" s="21"/>
      <c r="S167" s="21"/>
      <c r="T167" s="21"/>
      <c r="U167" s="21"/>
    </row>
    <row r="168" spans="1:21" ht="22.5" x14ac:dyDescent="0.25">
      <c r="A168" s="65" t="s">
        <v>382</v>
      </c>
      <c r="B168" s="66" t="s">
        <v>383</v>
      </c>
      <c r="C168" s="63" t="s">
        <v>366</v>
      </c>
      <c r="D168" s="11" t="s">
        <v>384</v>
      </c>
      <c r="E168" s="21"/>
      <c r="F168" s="41">
        <v>27692</v>
      </c>
      <c r="G168" s="21"/>
      <c r="H168" s="21"/>
      <c r="I168" s="21"/>
      <c r="J168" s="40">
        <v>18874.100000000002</v>
      </c>
      <c r="K168" s="20">
        <v>14679</v>
      </c>
      <c r="L168" s="21"/>
      <c r="M168" s="21"/>
      <c r="N168" s="21"/>
      <c r="O168" s="21"/>
      <c r="P168" s="21"/>
      <c r="Q168" s="21"/>
      <c r="R168" s="21"/>
      <c r="S168" s="21"/>
      <c r="T168" s="21"/>
      <c r="U168" s="21"/>
    </row>
    <row r="169" spans="1:21" ht="22.5" x14ac:dyDescent="0.25">
      <c r="A169" s="65" t="s">
        <v>385</v>
      </c>
      <c r="B169" s="66" t="s">
        <v>386</v>
      </c>
      <c r="C169" s="63" t="s">
        <v>204</v>
      </c>
      <c r="D169" s="11" t="s">
        <v>387</v>
      </c>
      <c r="E169" s="21"/>
      <c r="F169" s="40">
        <v>39650</v>
      </c>
      <c r="G169" s="21"/>
      <c r="H169" s="44"/>
      <c r="I169" s="21"/>
      <c r="J169" s="20">
        <v>27988</v>
      </c>
      <c r="K169" s="21"/>
      <c r="L169" s="21"/>
      <c r="M169" s="21"/>
      <c r="N169" s="21"/>
      <c r="O169" s="21"/>
      <c r="P169" s="21"/>
      <c r="Q169" s="21"/>
      <c r="R169" s="21"/>
      <c r="S169" s="21"/>
      <c r="T169" s="21"/>
      <c r="U169" s="21"/>
    </row>
    <row r="170" spans="1:21" ht="22.5" x14ac:dyDescent="0.25">
      <c r="A170" s="65" t="s">
        <v>388</v>
      </c>
      <c r="B170" s="66" t="s">
        <v>389</v>
      </c>
      <c r="C170" s="63" t="s">
        <v>149</v>
      </c>
      <c r="D170" s="11" t="s">
        <v>87</v>
      </c>
      <c r="E170" s="21"/>
      <c r="F170" s="20">
        <v>38418</v>
      </c>
      <c r="G170" s="21"/>
      <c r="H170" s="21"/>
      <c r="I170" s="21"/>
      <c r="J170" s="44"/>
      <c r="K170" s="21"/>
      <c r="L170" s="21"/>
      <c r="M170" s="21"/>
      <c r="N170" s="21"/>
      <c r="O170" s="21"/>
      <c r="P170" s="21"/>
      <c r="Q170" s="21"/>
      <c r="R170" s="21"/>
      <c r="S170" s="21"/>
      <c r="T170" s="21"/>
      <c r="U170" s="21"/>
    </row>
    <row r="171" spans="1:21" x14ac:dyDescent="0.25">
      <c r="A171" s="43" t="s">
        <v>390</v>
      </c>
      <c r="B171" s="60" t="s">
        <v>391</v>
      </c>
      <c r="C171" s="62" t="s">
        <v>18</v>
      </c>
      <c r="D171" s="5" t="s">
        <v>392</v>
      </c>
      <c r="E171" s="21"/>
      <c r="F171" s="21"/>
      <c r="G171" s="40">
        <f>ROUND(LVL!F171/0.702804,2)</f>
        <v>15000</v>
      </c>
      <c r="H171" s="44"/>
      <c r="I171" s="21"/>
      <c r="J171" s="20">
        <v>10351.5</v>
      </c>
      <c r="K171" s="21"/>
      <c r="L171" s="21"/>
      <c r="M171" s="21"/>
      <c r="N171" s="21"/>
      <c r="O171" s="21"/>
      <c r="P171" s="21"/>
      <c r="Q171" s="21"/>
      <c r="R171" s="21"/>
      <c r="S171" s="21"/>
      <c r="T171" s="21"/>
      <c r="U171" s="21"/>
    </row>
    <row r="172" spans="1:21" x14ac:dyDescent="0.25">
      <c r="A172" s="65" t="s">
        <v>393</v>
      </c>
      <c r="B172" s="66" t="s">
        <v>394</v>
      </c>
      <c r="C172" s="63" t="s">
        <v>7</v>
      </c>
      <c r="D172" s="11" t="s">
        <v>395</v>
      </c>
      <c r="E172" s="21"/>
      <c r="F172" s="20">
        <v>8535</v>
      </c>
      <c r="G172" s="21"/>
      <c r="H172" s="40">
        <v>15580.5</v>
      </c>
      <c r="I172" s="21"/>
      <c r="J172" s="41">
        <v>17423</v>
      </c>
      <c r="K172" s="21"/>
      <c r="L172" s="21"/>
      <c r="M172" s="21"/>
      <c r="N172" s="21"/>
      <c r="O172" s="21"/>
      <c r="P172" s="21"/>
      <c r="Q172" s="21"/>
      <c r="R172" s="21"/>
      <c r="S172" s="21"/>
      <c r="T172" s="21"/>
      <c r="U172" s="21"/>
    </row>
    <row r="173" spans="1:21" x14ac:dyDescent="0.25">
      <c r="A173" s="65" t="s">
        <v>396</v>
      </c>
      <c r="B173" s="66" t="s">
        <v>397</v>
      </c>
      <c r="C173" s="63" t="s">
        <v>398</v>
      </c>
      <c r="D173" s="11" t="s">
        <v>399</v>
      </c>
      <c r="E173" s="21"/>
      <c r="F173" s="40">
        <v>13517</v>
      </c>
      <c r="G173" s="21"/>
      <c r="H173" s="21"/>
      <c r="I173" s="21"/>
      <c r="J173" s="20">
        <v>11098.4</v>
      </c>
      <c r="K173" s="21"/>
      <c r="L173" s="21"/>
      <c r="M173" s="21"/>
      <c r="N173" s="21"/>
      <c r="O173" s="21"/>
      <c r="P173" s="21"/>
      <c r="Q173" s="21"/>
      <c r="R173" s="21"/>
      <c r="S173" s="21"/>
      <c r="T173" s="21"/>
      <c r="U173" s="21"/>
    </row>
    <row r="174" spans="1:21" x14ac:dyDescent="0.25">
      <c r="A174" s="65" t="s">
        <v>400</v>
      </c>
      <c r="B174" s="66" t="s">
        <v>401</v>
      </c>
      <c r="C174" s="63" t="s">
        <v>135</v>
      </c>
      <c r="D174" s="11" t="s">
        <v>399</v>
      </c>
      <c r="E174" s="21"/>
      <c r="F174" s="40">
        <v>40551</v>
      </c>
      <c r="G174" s="21"/>
      <c r="H174" s="21"/>
      <c r="I174" s="21"/>
      <c r="J174" s="20">
        <v>32868.300000000003</v>
      </c>
      <c r="K174" s="21"/>
      <c r="L174" s="21"/>
      <c r="M174" s="21"/>
      <c r="N174" s="21"/>
      <c r="O174" s="21"/>
      <c r="P174" s="21"/>
      <c r="Q174" s="21"/>
      <c r="R174" s="21"/>
      <c r="S174" s="21"/>
      <c r="T174" s="21"/>
      <c r="U174" s="21"/>
    </row>
    <row r="175" spans="1:21" ht="25.5" x14ac:dyDescent="0.25">
      <c r="A175" s="65" t="s">
        <v>402</v>
      </c>
      <c r="B175" s="66" t="s">
        <v>403</v>
      </c>
      <c r="C175" s="63" t="s">
        <v>404</v>
      </c>
      <c r="D175" s="11" t="s">
        <v>405</v>
      </c>
      <c r="E175" s="21"/>
      <c r="F175" s="40">
        <v>2100</v>
      </c>
      <c r="G175" s="21"/>
      <c r="H175" s="41">
        <v>16359.999999999998</v>
      </c>
      <c r="I175" s="21"/>
      <c r="J175" s="21"/>
      <c r="K175" s="21"/>
      <c r="L175" s="20">
        <v>1600</v>
      </c>
      <c r="M175" s="21"/>
      <c r="N175" s="21"/>
      <c r="O175" s="21"/>
      <c r="P175" s="21"/>
      <c r="Q175" s="21"/>
      <c r="R175" s="21"/>
      <c r="S175" s="21"/>
      <c r="T175" s="21"/>
      <c r="U175" s="21"/>
    </row>
    <row r="176" spans="1:21" ht="25.5" x14ac:dyDescent="0.25">
      <c r="A176" s="43" t="s">
        <v>406</v>
      </c>
      <c r="B176" s="60" t="s">
        <v>407</v>
      </c>
      <c r="C176" s="62" t="s">
        <v>408</v>
      </c>
      <c r="D176" s="5" t="s">
        <v>409</v>
      </c>
      <c r="E176" s="21"/>
      <c r="F176" s="21"/>
      <c r="G176" s="21"/>
      <c r="H176" s="21"/>
      <c r="I176" s="21"/>
      <c r="J176" s="21"/>
      <c r="K176" s="21"/>
      <c r="L176" s="20">
        <v>2000</v>
      </c>
      <c r="M176" s="21"/>
      <c r="N176" s="21"/>
      <c r="O176" s="21"/>
      <c r="P176" s="21"/>
      <c r="Q176" s="21"/>
      <c r="R176" s="21"/>
      <c r="S176" s="21"/>
      <c r="T176" s="21"/>
      <c r="U176" s="21"/>
    </row>
    <row r="177" spans="1:21" x14ac:dyDescent="0.25">
      <c r="A177" s="43" t="s">
        <v>410</v>
      </c>
      <c r="B177" s="60" t="s">
        <v>411</v>
      </c>
      <c r="C177" s="62" t="s">
        <v>40</v>
      </c>
      <c r="D177" s="12"/>
      <c r="E177" s="21"/>
      <c r="F177" s="21"/>
      <c r="G177" s="21"/>
      <c r="H177" s="21"/>
      <c r="I177" s="21"/>
      <c r="J177" s="21"/>
      <c r="K177" s="21"/>
      <c r="L177" s="21"/>
      <c r="M177" s="21"/>
      <c r="N177" s="21"/>
      <c r="O177" s="21"/>
      <c r="P177" s="21"/>
      <c r="Q177" s="21"/>
      <c r="R177" s="21"/>
      <c r="S177" s="21"/>
      <c r="T177" s="21"/>
      <c r="U177" s="21"/>
    </row>
    <row r="178" spans="1:21" x14ac:dyDescent="0.25">
      <c r="A178" s="43" t="s">
        <v>412</v>
      </c>
      <c r="B178" s="60" t="s">
        <v>413</v>
      </c>
      <c r="C178" s="62" t="s">
        <v>67</v>
      </c>
      <c r="D178" s="12"/>
      <c r="E178" s="21"/>
      <c r="F178" s="21"/>
      <c r="G178" s="21"/>
      <c r="H178" s="21"/>
      <c r="I178" s="21"/>
      <c r="J178" s="21"/>
      <c r="K178" s="21"/>
      <c r="L178" s="21"/>
      <c r="M178" s="21"/>
      <c r="N178" s="21"/>
      <c r="O178" s="21"/>
      <c r="P178" s="21"/>
      <c r="Q178" s="21"/>
      <c r="R178" s="21"/>
      <c r="S178" s="21"/>
      <c r="T178" s="21"/>
      <c r="U178" s="21"/>
    </row>
    <row r="179" spans="1:21" ht="22.5" x14ac:dyDescent="0.25">
      <c r="A179" s="43" t="s">
        <v>414</v>
      </c>
      <c r="B179" s="60" t="s">
        <v>415</v>
      </c>
      <c r="C179" s="62" t="s">
        <v>81</v>
      </c>
      <c r="D179" s="12"/>
      <c r="E179" s="21"/>
      <c r="F179" s="21"/>
      <c r="G179" s="21"/>
      <c r="H179" s="21"/>
      <c r="I179" s="21"/>
      <c r="J179" s="21"/>
      <c r="K179" s="21"/>
      <c r="L179" s="21"/>
      <c r="M179" s="21"/>
      <c r="N179" s="21"/>
      <c r="O179" s="21"/>
      <c r="P179" s="21"/>
      <c r="Q179" s="21"/>
      <c r="R179" s="21"/>
      <c r="S179" s="21"/>
      <c r="T179" s="21"/>
      <c r="U179" s="21"/>
    </row>
    <row r="180" spans="1:21" ht="22.5" x14ac:dyDescent="0.25">
      <c r="A180" s="43" t="s">
        <v>416</v>
      </c>
      <c r="B180" s="60" t="s">
        <v>417</v>
      </c>
      <c r="C180" s="62" t="s">
        <v>125</v>
      </c>
      <c r="D180" s="5" t="s">
        <v>418</v>
      </c>
      <c r="E180" s="21"/>
      <c r="F180" s="40">
        <v>67160</v>
      </c>
      <c r="G180" s="21"/>
      <c r="H180" s="21"/>
      <c r="I180" s="21"/>
      <c r="J180" s="21"/>
      <c r="K180" s="21"/>
      <c r="L180" s="20">
        <v>31300</v>
      </c>
      <c r="M180" s="21"/>
      <c r="N180" s="21"/>
      <c r="O180" s="21"/>
      <c r="P180" s="21"/>
      <c r="Q180" s="21"/>
      <c r="R180" s="21"/>
      <c r="S180" s="21"/>
      <c r="T180" s="21"/>
      <c r="U180" s="21"/>
    </row>
    <row r="181" spans="1:21" x14ac:dyDescent="0.25">
      <c r="A181" s="43" t="s">
        <v>419</v>
      </c>
      <c r="B181" s="60" t="s">
        <v>420</v>
      </c>
      <c r="C181" s="62" t="s">
        <v>421</v>
      </c>
      <c r="D181" s="5" t="s">
        <v>64</v>
      </c>
      <c r="E181" s="21"/>
      <c r="F181" s="21"/>
      <c r="G181" s="21"/>
      <c r="H181" s="21"/>
      <c r="I181" s="21"/>
      <c r="J181" s="21"/>
      <c r="K181" s="21"/>
      <c r="L181" s="20">
        <v>3080</v>
      </c>
      <c r="M181" s="21"/>
      <c r="N181" s="21"/>
      <c r="O181" s="21"/>
      <c r="P181" s="21"/>
      <c r="Q181" s="21"/>
      <c r="R181" s="21"/>
      <c r="S181" s="21"/>
      <c r="T181" s="21"/>
      <c r="U181" s="21"/>
    </row>
    <row r="182" spans="1:21" ht="22.5" x14ac:dyDescent="0.25">
      <c r="A182" s="43" t="s">
        <v>422</v>
      </c>
      <c r="B182" s="60" t="s">
        <v>423</v>
      </c>
      <c r="C182" s="62" t="s">
        <v>83</v>
      </c>
      <c r="D182" s="5" t="s">
        <v>424</v>
      </c>
      <c r="E182" s="21"/>
      <c r="F182" s="21"/>
      <c r="G182" s="20">
        <f>ROUND(LVL!F182/0.702804,2)</f>
        <v>4737</v>
      </c>
      <c r="H182" s="21"/>
      <c r="I182" s="21"/>
      <c r="J182" s="21"/>
      <c r="K182" s="21"/>
      <c r="L182" s="21"/>
      <c r="M182" s="21"/>
      <c r="N182" s="21"/>
      <c r="O182" s="21"/>
      <c r="P182" s="21"/>
      <c r="Q182" s="21"/>
      <c r="R182" s="21"/>
      <c r="S182" s="21"/>
      <c r="T182" s="21"/>
      <c r="U182" s="21"/>
    </row>
    <row r="183" spans="1:21" ht="33.75" x14ac:dyDescent="0.25">
      <c r="A183" s="28" t="s">
        <v>425</v>
      </c>
      <c r="B183" s="59" t="s">
        <v>426</v>
      </c>
      <c r="C183" s="62" t="s">
        <v>224</v>
      </c>
      <c r="D183" s="5"/>
      <c r="E183" s="21"/>
      <c r="F183" s="21"/>
      <c r="G183" s="21"/>
      <c r="H183" s="21"/>
      <c r="I183" s="21"/>
      <c r="J183" s="21"/>
      <c r="K183" s="21"/>
      <c r="L183" s="21"/>
      <c r="M183" s="21"/>
      <c r="N183" s="21"/>
      <c r="O183" s="21"/>
      <c r="P183" s="21"/>
      <c r="Q183" s="21"/>
      <c r="R183" s="21"/>
      <c r="S183" s="21"/>
      <c r="T183" s="21"/>
      <c r="U183" s="21"/>
    </row>
    <row r="184" spans="1:21" ht="33.75" x14ac:dyDescent="0.25">
      <c r="A184" s="28" t="s">
        <v>427</v>
      </c>
      <c r="B184" s="59" t="s">
        <v>428</v>
      </c>
      <c r="C184" s="62" t="s">
        <v>227</v>
      </c>
      <c r="D184" s="5"/>
      <c r="E184" s="21"/>
      <c r="F184" s="21"/>
      <c r="G184" s="21"/>
      <c r="H184" s="21"/>
      <c r="I184" s="21"/>
      <c r="J184" s="21"/>
      <c r="K184" s="21"/>
      <c r="L184" s="21"/>
      <c r="M184" s="21"/>
      <c r="N184" s="21"/>
      <c r="O184" s="21"/>
      <c r="P184" s="21"/>
      <c r="Q184" s="21"/>
      <c r="R184" s="21"/>
      <c r="S184" s="21"/>
      <c r="T184" s="21"/>
      <c r="U184" s="21"/>
    </row>
    <row r="185" spans="1:21" ht="22.5" x14ac:dyDescent="0.25">
      <c r="A185" s="28" t="s">
        <v>429</v>
      </c>
      <c r="B185" s="59" t="s">
        <v>430</v>
      </c>
      <c r="C185" s="62" t="s">
        <v>224</v>
      </c>
      <c r="D185" s="5" t="s">
        <v>431</v>
      </c>
      <c r="E185" s="21"/>
      <c r="F185" s="21"/>
      <c r="G185" s="21"/>
      <c r="H185" s="21"/>
      <c r="I185" s="21"/>
      <c r="J185" s="21"/>
      <c r="K185" s="21"/>
      <c r="L185" s="20">
        <f>ROUND(LVL!K185/0.702804,2)</f>
        <v>370</v>
      </c>
      <c r="M185" s="21"/>
      <c r="N185" s="21"/>
      <c r="O185" s="21"/>
      <c r="P185" s="21"/>
      <c r="Q185" s="21"/>
      <c r="R185" s="21"/>
      <c r="S185" s="21"/>
      <c r="T185" s="21"/>
      <c r="U185" s="21"/>
    </row>
    <row r="186" spans="1:21" ht="56.25" x14ac:dyDescent="0.25">
      <c r="A186" s="29" t="s">
        <v>432</v>
      </c>
      <c r="B186" s="61" t="s">
        <v>433</v>
      </c>
      <c r="C186" s="63" t="s">
        <v>434</v>
      </c>
      <c r="D186" s="11" t="s">
        <v>435</v>
      </c>
      <c r="E186" s="41">
        <v>378.12</v>
      </c>
      <c r="F186" s="21"/>
      <c r="G186" s="21"/>
      <c r="H186" s="21"/>
      <c r="I186" s="21"/>
      <c r="J186" s="21"/>
      <c r="K186" s="21"/>
      <c r="L186" s="21"/>
      <c r="M186" s="40">
        <v>313.32</v>
      </c>
      <c r="N186" s="21"/>
      <c r="O186" s="21"/>
      <c r="P186" s="21"/>
      <c r="Q186" s="21"/>
      <c r="R186" s="21"/>
      <c r="S186" s="20">
        <v>250.4</v>
      </c>
      <c r="T186" s="21"/>
      <c r="U186" s="21"/>
    </row>
    <row r="187" spans="1:21" ht="25.5" x14ac:dyDescent="0.25">
      <c r="A187" s="29" t="s">
        <v>436</v>
      </c>
      <c r="B187" s="61" t="s">
        <v>437</v>
      </c>
      <c r="C187" s="63" t="s">
        <v>438</v>
      </c>
      <c r="D187" s="11" t="s">
        <v>439</v>
      </c>
      <c r="E187" s="41">
        <v>2887.55</v>
      </c>
      <c r="F187" s="21"/>
      <c r="G187" s="21"/>
      <c r="H187" s="21"/>
      <c r="I187" s="21"/>
      <c r="J187" s="21"/>
      <c r="K187" s="21"/>
      <c r="L187" s="40">
        <v>2460</v>
      </c>
      <c r="M187" s="20">
        <v>2392.5500000000002</v>
      </c>
      <c r="N187" s="21"/>
      <c r="O187" s="21"/>
      <c r="P187" s="21"/>
      <c r="Q187" s="21"/>
      <c r="R187" s="21"/>
      <c r="S187" s="21"/>
      <c r="T187" s="21"/>
      <c r="U187" s="21"/>
    </row>
    <row r="188" spans="1:21" ht="25.5" x14ac:dyDescent="0.25">
      <c r="A188" s="29" t="s">
        <v>440</v>
      </c>
      <c r="B188" s="61" t="s">
        <v>441</v>
      </c>
      <c r="C188" s="63" t="s">
        <v>442</v>
      </c>
      <c r="D188" s="11" t="s">
        <v>443</v>
      </c>
      <c r="E188" s="40">
        <v>9449.6</v>
      </c>
      <c r="F188" s="21"/>
      <c r="G188" s="21"/>
      <c r="H188" s="21"/>
      <c r="I188" s="21"/>
      <c r="J188" s="21"/>
      <c r="K188" s="21"/>
      <c r="L188" s="21"/>
      <c r="M188" s="20">
        <v>7830</v>
      </c>
      <c r="N188" s="21"/>
      <c r="O188" s="21"/>
      <c r="P188" s="21"/>
      <c r="Q188" s="21"/>
      <c r="R188" s="21"/>
      <c r="S188" s="21"/>
      <c r="T188" s="41">
        <v>11800</v>
      </c>
      <c r="U188" s="21"/>
    </row>
    <row r="189" spans="1:21" ht="33.75" x14ac:dyDescent="0.25">
      <c r="A189" s="29" t="s">
        <v>444</v>
      </c>
      <c r="B189" s="61" t="s">
        <v>445</v>
      </c>
      <c r="C189" s="63" t="s">
        <v>446</v>
      </c>
      <c r="D189" s="11" t="s">
        <v>31</v>
      </c>
      <c r="E189" s="40">
        <v>577.51</v>
      </c>
      <c r="F189" s="21"/>
      <c r="G189" s="21"/>
      <c r="H189" s="21"/>
      <c r="I189" s="21"/>
      <c r="J189" s="21"/>
      <c r="K189" s="21"/>
      <c r="L189" s="21"/>
      <c r="M189" s="20">
        <v>550.92999999999995</v>
      </c>
      <c r="N189" s="21"/>
      <c r="O189" s="21"/>
      <c r="P189" s="21"/>
      <c r="Q189" s="21"/>
      <c r="R189" s="41">
        <v>857.30000000000007</v>
      </c>
      <c r="S189" s="21"/>
      <c r="T189" s="21"/>
      <c r="U189" s="21"/>
    </row>
    <row r="190" spans="1:21" ht="33.75" x14ac:dyDescent="0.25">
      <c r="A190" s="29" t="s">
        <v>447</v>
      </c>
      <c r="B190" s="61" t="s">
        <v>448</v>
      </c>
      <c r="C190" s="63" t="s">
        <v>438</v>
      </c>
      <c r="D190" s="11" t="s">
        <v>31</v>
      </c>
      <c r="E190" s="40">
        <v>3500.3</v>
      </c>
      <c r="F190" s="21"/>
      <c r="G190" s="21"/>
      <c r="H190" s="21"/>
      <c r="I190" s="21"/>
      <c r="J190" s="21"/>
      <c r="K190" s="21"/>
      <c r="L190" s="21"/>
      <c r="M190" s="20">
        <v>2900</v>
      </c>
      <c r="N190" s="21"/>
      <c r="O190" s="21"/>
      <c r="P190" s="21"/>
      <c r="Q190" s="21"/>
      <c r="R190" s="41">
        <v>6901.0000000000009</v>
      </c>
      <c r="S190" s="21"/>
      <c r="T190" s="21"/>
      <c r="U190" s="21"/>
    </row>
    <row r="191" spans="1:21" ht="33.75" x14ac:dyDescent="0.25">
      <c r="A191" s="29" t="s">
        <v>449</v>
      </c>
      <c r="B191" s="61" t="s">
        <v>450</v>
      </c>
      <c r="C191" s="63" t="s">
        <v>451</v>
      </c>
      <c r="D191" s="11" t="s">
        <v>31</v>
      </c>
      <c r="E191" s="40">
        <v>3500.3</v>
      </c>
      <c r="F191" s="21"/>
      <c r="G191" s="21"/>
      <c r="H191" s="21"/>
      <c r="I191" s="21"/>
      <c r="J191" s="21"/>
      <c r="K191" s="21"/>
      <c r="L191" s="21"/>
      <c r="M191" s="20">
        <v>2900</v>
      </c>
      <c r="N191" s="21"/>
      <c r="O191" s="21"/>
      <c r="P191" s="21"/>
      <c r="Q191" s="41">
        <v>7256.5</v>
      </c>
      <c r="R191" s="21"/>
      <c r="S191" s="21"/>
      <c r="T191" s="21"/>
      <c r="U191" s="21"/>
    </row>
    <row r="192" spans="1:21" ht="33.75" x14ac:dyDescent="0.25">
      <c r="A192" s="29" t="s">
        <v>452</v>
      </c>
      <c r="B192" s="61" t="s">
        <v>453</v>
      </c>
      <c r="C192" s="63" t="s">
        <v>451</v>
      </c>
      <c r="D192" s="11" t="s">
        <v>31</v>
      </c>
      <c r="E192" s="40">
        <v>3923.55</v>
      </c>
      <c r="F192" s="21"/>
      <c r="G192" s="21"/>
      <c r="H192" s="21"/>
      <c r="I192" s="21"/>
      <c r="J192" s="21"/>
      <c r="K192" s="21"/>
      <c r="L192" s="21"/>
      <c r="M192" s="20">
        <v>3262.6</v>
      </c>
      <c r="N192" s="21"/>
      <c r="O192" s="21"/>
      <c r="P192" s="21"/>
      <c r="Q192" s="41">
        <v>11258.5</v>
      </c>
      <c r="R192" s="21"/>
      <c r="S192" s="21"/>
      <c r="T192" s="21"/>
      <c r="U192" s="21"/>
    </row>
    <row r="193" spans="1:21" ht="33.75" x14ac:dyDescent="0.25">
      <c r="A193" s="29" t="s">
        <v>454</v>
      </c>
      <c r="B193" s="61" t="s">
        <v>455</v>
      </c>
      <c r="C193" s="63" t="s">
        <v>446</v>
      </c>
      <c r="D193" s="11" t="s">
        <v>31</v>
      </c>
      <c r="E193" s="40">
        <v>665.01</v>
      </c>
      <c r="F193" s="21"/>
      <c r="G193" s="21"/>
      <c r="H193" s="21"/>
      <c r="I193" s="21"/>
      <c r="J193" s="21"/>
      <c r="K193" s="21"/>
      <c r="L193" s="21"/>
      <c r="M193" s="20">
        <v>550.92999999999995</v>
      </c>
      <c r="N193" s="21"/>
      <c r="O193" s="21"/>
      <c r="P193" s="21"/>
      <c r="Q193" s="21"/>
      <c r="R193" s="41">
        <v>857.30000000000007</v>
      </c>
      <c r="S193" s="21"/>
      <c r="T193" s="21"/>
      <c r="U193" s="21"/>
    </row>
    <row r="194" spans="1:21" ht="33.75" x14ac:dyDescent="0.25">
      <c r="A194" s="29" t="s">
        <v>456</v>
      </c>
      <c r="B194" s="61" t="s">
        <v>457</v>
      </c>
      <c r="C194" s="63" t="s">
        <v>451</v>
      </c>
      <c r="D194" s="11" t="s">
        <v>458</v>
      </c>
      <c r="E194" s="41">
        <v>3987.8</v>
      </c>
      <c r="F194" s="21"/>
      <c r="G194" s="21"/>
      <c r="H194" s="21"/>
      <c r="I194" s="21"/>
      <c r="J194" s="21"/>
      <c r="K194" s="21"/>
      <c r="L194" s="21"/>
      <c r="M194" s="40">
        <v>3262.6</v>
      </c>
      <c r="N194" s="21"/>
      <c r="O194" s="21"/>
      <c r="P194" s="21"/>
      <c r="Q194" s="21"/>
      <c r="R194" s="21"/>
      <c r="S194" s="21"/>
      <c r="T194" s="21"/>
      <c r="U194" s="20">
        <v>2390.5</v>
      </c>
    </row>
    <row r="195" spans="1:21" ht="33.75" x14ac:dyDescent="0.25">
      <c r="A195" s="29" t="s">
        <v>459</v>
      </c>
      <c r="B195" s="61" t="s">
        <v>460</v>
      </c>
      <c r="C195" s="63" t="s">
        <v>446</v>
      </c>
      <c r="D195" s="11" t="s">
        <v>461</v>
      </c>
      <c r="E195" s="21"/>
      <c r="F195" s="21"/>
      <c r="G195" s="21"/>
      <c r="H195" s="21"/>
      <c r="I195" s="21"/>
      <c r="J195" s="21"/>
      <c r="K195" s="21"/>
      <c r="L195" s="21"/>
      <c r="M195" s="40">
        <v>579.96</v>
      </c>
      <c r="N195" s="21"/>
      <c r="O195" s="21"/>
      <c r="P195" s="21"/>
      <c r="Q195" s="21"/>
      <c r="R195" s="41">
        <v>940.5</v>
      </c>
      <c r="S195" s="21"/>
      <c r="T195" s="21"/>
      <c r="U195" s="20">
        <v>478.1</v>
      </c>
    </row>
    <row r="196" spans="1:21" ht="33.75" x14ac:dyDescent="0.25">
      <c r="A196" s="28" t="s">
        <v>462</v>
      </c>
      <c r="B196" s="59" t="s">
        <v>463</v>
      </c>
      <c r="C196" s="62" t="s">
        <v>446</v>
      </c>
      <c r="D196" s="5" t="s">
        <v>464</v>
      </c>
      <c r="E196" s="21"/>
      <c r="F196" s="21"/>
      <c r="G196" s="21"/>
      <c r="H196" s="21"/>
      <c r="I196" s="21"/>
      <c r="J196" s="21"/>
      <c r="K196" s="21"/>
      <c r="L196" s="21"/>
      <c r="M196" s="21"/>
      <c r="N196" s="21"/>
      <c r="O196" s="21"/>
      <c r="P196" s="21"/>
      <c r="Q196" s="40">
        <v>1205.9000000000001</v>
      </c>
      <c r="R196" s="20">
        <v>940.5</v>
      </c>
      <c r="S196" s="21"/>
      <c r="T196" s="21"/>
      <c r="U196" s="21"/>
    </row>
    <row r="197" spans="1:21" ht="33.75" x14ac:dyDescent="0.25">
      <c r="A197" s="29" t="s">
        <v>465</v>
      </c>
      <c r="B197" s="61" t="s">
        <v>466</v>
      </c>
      <c r="C197" s="63" t="s">
        <v>467</v>
      </c>
      <c r="D197" s="11" t="s">
        <v>458</v>
      </c>
      <c r="E197" s="21"/>
      <c r="F197" s="21"/>
      <c r="G197" s="21"/>
      <c r="H197" s="21"/>
      <c r="I197" s="21"/>
      <c r="J197" s="21"/>
      <c r="K197" s="21"/>
      <c r="L197" s="41">
        <v>3052.8</v>
      </c>
      <c r="M197" s="40">
        <v>1739.88</v>
      </c>
      <c r="N197" s="21"/>
      <c r="O197" s="21"/>
      <c r="P197" s="21"/>
      <c r="Q197" s="21"/>
      <c r="R197" s="21"/>
      <c r="S197" s="21"/>
      <c r="T197" s="21"/>
      <c r="U197" s="20">
        <v>1434.3</v>
      </c>
    </row>
    <row r="198" spans="1:21" ht="33.75" x14ac:dyDescent="0.25">
      <c r="A198" s="29" t="s">
        <v>468</v>
      </c>
      <c r="B198" s="61" t="s">
        <v>469</v>
      </c>
      <c r="C198" s="63" t="s">
        <v>442</v>
      </c>
      <c r="D198" s="11" t="s">
        <v>470</v>
      </c>
      <c r="E198" s="21"/>
      <c r="F198" s="21"/>
      <c r="G198" s="21"/>
      <c r="H198" s="21"/>
      <c r="I198" s="21"/>
      <c r="J198" s="21"/>
      <c r="K198" s="21"/>
      <c r="L198" s="21"/>
      <c r="M198" s="41">
        <v>5799.6</v>
      </c>
      <c r="N198" s="21"/>
      <c r="O198" s="21"/>
      <c r="P198" s="21"/>
      <c r="Q198" s="40">
        <v>7577</v>
      </c>
      <c r="R198" s="21"/>
      <c r="S198" s="21"/>
      <c r="T198" s="21"/>
      <c r="U198" s="20">
        <v>4781</v>
      </c>
    </row>
    <row r="199" spans="1:21" ht="33.75" x14ac:dyDescent="0.25">
      <c r="A199" s="28" t="s">
        <v>471</v>
      </c>
      <c r="B199" s="59" t="s">
        <v>472</v>
      </c>
      <c r="C199" s="62" t="s">
        <v>438</v>
      </c>
      <c r="D199" s="5" t="s">
        <v>458</v>
      </c>
      <c r="E199" s="41">
        <v>3500.25</v>
      </c>
      <c r="F199" s="21"/>
      <c r="G199" s="21"/>
      <c r="H199" s="21"/>
      <c r="I199" s="21"/>
      <c r="J199" s="21"/>
      <c r="K199" s="21"/>
      <c r="L199" s="21"/>
      <c r="M199" s="40">
        <v>2899.8</v>
      </c>
      <c r="N199" s="21"/>
      <c r="O199" s="21"/>
      <c r="P199" s="21"/>
      <c r="Q199" s="21"/>
      <c r="R199" s="21"/>
      <c r="S199" s="21"/>
      <c r="T199" s="21"/>
      <c r="U199" s="20" t="s">
        <v>638</v>
      </c>
    </row>
    <row r="200" spans="1:21" ht="33.75" x14ac:dyDescent="0.25">
      <c r="A200" s="29" t="s">
        <v>473</v>
      </c>
      <c r="B200" s="61" t="s">
        <v>474</v>
      </c>
      <c r="C200" s="63" t="s">
        <v>475</v>
      </c>
      <c r="D200" s="11" t="s">
        <v>443</v>
      </c>
      <c r="E200" s="41">
        <v>875.06</v>
      </c>
      <c r="F200" s="21"/>
      <c r="G200" s="21"/>
      <c r="H200" s="21"/>
      <c r="I200" s="21"/>
      <c r="J200" s="21"/>
      <c r="K200" s="21"/>
      <c r="L200" s="21"/>
      <c r="M200" s="20">
        <v>724.95</v>
      </c>
      <c r="N200" s="21"/>
      <c r="O200" s="21"/>
      <c r="P200" s="21"/>
      <c r="Q200" s="21"/>
      <c r="R200" s="40">
        <v>833.8</v>
      </c>
      <c r="S200" s="21"/>
      <c r="T200" s="21"/>
      <c r="U200" s="21"/>
    </row>
    <row r="201" spans="1:21" ht="33.75" x14ac:dyDescent="0.25">
      <c r="A201" s="28" t="s">
        <v>476</v>
      </c>
      <c r="B201" s="59" t="s">
        <v>477</v>
      </c>
      <c r="C201" s="62" t="s">
        <v>451</v>
      </c>
      <c r="D201" s="5" t="s">
        <v>439</v>
      </c>
      <c r="E201" s="40">
        <v>4013.35</v>
      </c>
      <c r="F201" s="21"/>
      <c r="G201" s="21"/>
      <c r="H201" s="21"/>
      <c r="I201" s="21"/>
      <c r="J201" s="21"/>
      <c r="K201" s="21"/>
      <c r="L201" s="21"/>
      <c r="M201" s="20">
        <v>3915.03</v>
      </c>
      <c r="N201" s="21"/>
      <c r="O201" s="21"/>
      <c r="P201" s="21"/>
      <c r="Q201" s="21"/>
      <c r="R201" s="41">
        <v>4140.5</v>
      </c>
      <c r="S201" s="21"/>
      <c r="T201" s="21"/>
      <c r="U201" s="21"/>
    </row>
    <row r="202" spans="1:21" ht="33.75" x14ac:dyDescent="0.25">
      <c r="A202" s="28" t="s">
        <v>478</v>
      </c>
      <c r="B202" s="59" t="s">
        <v>479</v>
      </c>
      <c r="C202" s="62" t="s">
        <v>480</v>
      </c>
      <c r="D202" s="5" t="s">
        <v>633</v>
      </c>
      <c r="E202" s="21"/>
      <c r="F202" s="21"/>
      <c r="G202" s="21"/>
      <c r="H202" s="21"/>
      <c r="I202" s="21"/>
      <c r="J202" s="21"/>
      <c r="K202" s="21"/>
      <c r="L202" s="21"/>
      <c r="M202" s="21"/>
      <c r="N202" s="21"/>
      <c r="O202" s="21"/>
      <c r="P202" s="21"/>
      <c r="Q202" s="20">
        <v>29454.000000000004</v>
      </c>
      <c r="R202" s="21"/>
      <c r="S202" s="21"/>
      <c r="T202" s="21"/>
      <c r="U202" s="21"/>
    </row>
    <row r="203" spans="1:21" ht="33.75" x14ac:dyDescent="0.25">
      <c r="A203" s="28" t="s">
        <v>481</v>
      </c>
      <c r="B203" s="59" t="s">
        <v>482</v>
      </c>
      <c r="C203" s="62" t="s">
        <v>446</v>
      </c>
      <c r="D203" s="5" t="s">
        <v>439</v>
      </c>
      <c r="E203" s="40">
        <v>875.08</v>
      </c>
      <c r="F203" s="21"/>
      <c r="G203" s="21"/>
      <c r="H203" s="21"/>
      <c r="I203" s="21"/>
      <c r="J203" s="21"/>
      <c r="K203" s="21"/>
      <c r="L203" s="21"/>
      <c r="M203" s="20">
        <v>724.95</v>
      </c>
      <c r="N203" s="21"/>
      <c r="O203" s="21"/>
      <c r="P203" s="21"/>
      <c r="Q203" s="41">
        <v>1494</v>
      </c>
      <c r="R203" s="21"/>
      <c r="S203" s="21"/>
      <c r="T203" s="21"/>
      <c r="U203" s="21"/>
    </row>
    <row r="204" spans="1:21" ht="33.75" x14ac:dyDescent="0.25">
      <c r="A204" s="28" t="s">
        <v>483</v>
      </c>
      <c r="B204" s="59" t="s">
        <v>484</v>
      </c>
      <c r="C204" s="62" t="s">
        <v>485</v>
      </c>
      <c r="D204" s="5" t="s">
        <v>470</v>
      </c>
      <c r="E204" s="41">
        <v>10500.9</v>
      </c>
      <c r="F204" s="21"/>
      <c r="G204" s="21"/>
      <c r="H204" s="21"/>
      <c r="I204" s="21"/>
      <c r="J204" s="21"/>
      <c r="K204" s="21"/>
      <c r="L204" s="21"/>
      <c r="M204" s="40">
        <v>8699.4</v>
      </c>
      <c r="N204" s="21"/>
      <c r="O204" s="21"/>
      <c r="P204" s="21"/>
      <c r="Q204" s="21"/>
      <c r="R204" s="21"/>
      <c r="S204" s="21"/>
      <c r="T204" s="21"/>
      <c r="U204" s="20">
        <v>7171.5</v>
      </c>
    </row>
    <row r="205" spans="1:21" ht="33.75" x14ac:dyDescent="0.25">
      <c r="A205" s="29" t="s">
        <v>486</v>
      </c>
      <c r="B205" s="61" t="s">
        <v>487</v>
      </c>
      <c r="C205" s="63" t="s">
        <v>451</v>
      </c>
      <c r="D205" s="11" t="s">
        <v>31</v>
      </c>
      <c r="E205" s="40">
        <v>3500.3</v>
      </c>
      <c r="F205" s="21"/>
      <c r="G205" s="21"/>
      <c r="H205" s="21"/>
      <c r="I205" s="21"/>
      <c r="J205" s="21"/>
      <c r="K205" s="21"/>
      <c r="L205" s="21"/>
      <c r="M205" s="20">
        <v>2899.8</v>
      </c>
      <c r="N205" s="21"/>
      <c r="O205" s="21"/>
      <c r="P205" s="21"/>
      <c r="Q205" s="21"/>
      <c r="R205" s="21"/>
      <c r="S205" s="41">
        <v>3913</v>
      </c>
      <c r="T205" s="21"/>
      <c r="U205" s="21"/>
    </row>
    <row r="206" spans="1:21" ht="33.75" x14ac:dyDescent="0.25">
      <c r="A206" s="29" t="s">
        <v>488</v>
      </c>
      <c r="B206" s="61" t="s">
        <v>489</v>
      </c>
      <c r="C206" s="63" t="s">
        <v>451</v>
      </c>
      <c r="D206" s="11" t="s">
        <v>95</v>
      </c>
      <c r="E206" s="21"/>
      <c r="F206" s="21"/>
      <c r="G206" s="21"/>
      <c r="H206" s="21"/>
      <c r="I206" s="21"/>
      <c r="J206" s="21"/>
      <c r="K206" s="21"/>
      <c r="L206" s="21"/>
      <c r="M206" s="20">
        <v>3915</v>
      </c>
      <c r="N206" s="21"/>
      <c r="O206" s="21"/>
      <c r="P206" s="21"/>
      <c r="Q206" s="41">
        <v>11525.5</v>
      </c>
      <c r="R206" s="40">
        <v>4140.5</v>
      </c>
      <c r="S206" s="21"/>
      <c r="T206" s="21"/>
      <c r="U206" s="21"/>
    </row>
    <row r="207" spans="1:21" ht="25.5" x14ac:dyDescent="0.25">
      <c r="A207" s="29" t="s">
        <v>490</v>
      </c>
      <c r="B207" s="61" t="s">
        <v>665</v>
      </c>
      <c r="C207" s="63" t="s">
        <v>451</v>
      </c>
      <c r="D207" s="11" t="s">
        <v>491</v>
      </c>
      <c r="E207" s="21"/>
      <c r="F207" s="21"/>
      <c r="G207" s="21"/>
      <c r="H207" s="21"/>
      <c r="I207" s="21"/>
      <c r="J207" s="21"/>
      <c r="K207" s="21"/>
      <c r="L207" s="21"/>
      <c r="M207" s="40">
        <v>2465.1</v>
      </c>
      <c r="N207" s="21"/>
      <c r="O207" s="21"/>
      <c r="P207" s="21"/>
      <c r="Q207" s="21"/>
      <c r="R207" s="21"/>
      <c r="S207" s="41">
        <v>3543</v>
      </c>
      <c r="T207" s="20">
        <v>1170</v>
      </c>
      <c r="U207" s="21"/>
    </row>
    <row r="208" spans="1:21" ht="25.5" x14ac:dyDescent="0.25">
      <c r="A208" s="29" t="s">
        <v>492</v>
      </c>
      <c r="B208" s="61" t="s">
        <v>666</v>
      </c>
      <c r="C208" s="63" t="s">
        <v>446</v>
      </c>
      <c r="D208" s="11" t="s">
        <v>409</v>
      </c>
      <c r="E208" s="21"/>
      <c r="F208" s="21"/>
      <c r="G208" s="21"/>
      <c r="H208" s="21"/>
      <c r="I208" s="21"/>
      <c r="J208" s="21"/>
      <c r="K208" s="21"/>
      <c r="L208" s="20">
        <v>712.8</v>
      </c>
      <c r="M208" s="21"/>
      <c r="N208" s="21"/>
      <c r="O208" s="21"/>
      <c r="P208" s="21"/>
      <c r="Q208" s="21"/>
      <c r="R208" s="41">
        <v>1543.8</v>
      </c>
      <c r="S208" s="21"/>
      <c r="T208" s="40">
        <v>1240</v>
      </c>
      <c r="U208" s="21"/>
    </row>
    <row r="209" spans="1:21" ht="25.5" x14ac:dyDescent="0.25">
      <c r="A209" s="28" t="s">
        <v>493</v>
      </c>
      <c r="B209" s="59" t="s">
        <v>667</v>
      </c>
      <c r="C209" s="62" t="s">
        <v>446</v>
      </c>
      <c r="D209" s="5" t="s">
        <v>494</v>
      </c>
      <c r="E209" s="21"/>
      <c r="F209" s="21"/>
      <c r="G209" s="21"/>
      <c r="H209" s="21"/>
      <c r="I209" s="21"/>
      <c r="J209" s="21"/>
      <c r="K209" s="21"/>
      <c r="L209" s="21"/>
      <c r="M209" s="21"/>
      <c r="N209" s="21"/>
      <c r="O209" s="21"/>
      <c r="P209" s="21"/>
      <c r="Q209" s="41">
        <v>1579.4</v>
      </c>
      <c r="R209" s="20">
        <v>912.09999999999991</v>
      </c>
      <c r="S209" s="21"/>
      <c r="T209" s="40">
        <v>1190</v>
      </c>
      <c r="U209" s="21"/>
    </row>
    <row r="210" spans="1:21" ht="25.5" x14ac:dyDescent="0.25">
      <c r="A210" s="28" t="s">
        <v>495</v>
      </c>
      <c r="B210" s="59" t="s">
        <v>668</v>
      </c>
      <c r="C210" s="62" t="s">
        <v>496</v>
      </c>
      <c r="D210" s="5" t="s">
        <v>491</v>
      </c>
      <c r="E210" s="21"/>
      <c r="F210" s="21"/>
      <c r="G210" s="21"/>
      <c r="H210" s="21"/>
      <c r="I210" s="21"/>
      <c r="J210" s="21"/>
      <c r="K210" s="21"/>
      <c r="L210" s="21"/>
      <c r="M210" s="21"/>
      <c r="N210" s="21"/>
      <c r="O210" s="21"/>
      <c r="P210" s="21"/>
      <c r="Q210" s="40">
        <v>2049</v>
      </c>
      <c r="R210" s="41">
        <v>2208.1999999999998</v>
      </c>
      <c r="S210" s="21"/>
      <c r="T210" s="20">
        <v>840</v>
      </c>
      <c r="U210" s="21"/>
    </row>
    <row r="211" spans="1:21" ht="33.75" x14ac:dyDescent="0.25">
      <c r="A211" s="28" t="s">
        <v>497</v>
      </c>
      <c r="B211" s="59" t="s">
        <v>498</v>
      </c>
      <c r="C211" s="62" t="s">
        <v>467</v>
      </c>
      <c r="D211" s="5" t="s">
        <v>31</v>
      </c>
      <c r="E211" s="40">
        <v>1942.74</v>
      </c>
      <c r="F211" s="21"/>
      <c r="G211" s="21"/>
      <c r="H211" s="21"/>
      <c r="I211" s="21"/>
      <c r="J211" s="21"/>
      <c r="K211" s="21"/>
      <c r="L211" s="21"/>
      <c r="M211" s="20">
        <v>1609.7</v>
      </c>
      <c r="N211" s="21"/>
      <c r="O211" s="21"/>
      <c r="P211" s="21"/>
      <c r="Q211" s="41">
        <v>2424.6</v>
      </c>
      <c r="R211" s="44"/>
      <c r="S211" s="21"/>
      <c r="T211" s="21"/>
      <c r="U211" s="21"/>
    </row>
    <row r="212" spans="1:21" ht="25.5" x14ac:dyDescent="0.25">
      <c r="A212" s="28" t="s">
        <v>499</v>
      </c>
      <c r="B212" s="59" t="s">
        <v>500</v>
      </c>
      <c r="C212" s="62" t="s">
        <v>467</v>
      </c>
      <c r="D212" s="5" t="s">
        <v>501</v>
      </c>
      <c r="E212" s="41">
        <v>1942.74</v>
      </c>
      <c r="F212" s="21"/>
      <c r="G212" s="21"/>
      <c r="H212" s="21"/>
      <c r="I212" s="21"/>
      <c r="J212" s="21"/>
      <c r="K212" s="21"/>
      <c r="L212" s="20">
        <v>1476</v>
      </c>
      <c r="M212" s="40">
        <v>1609.7</v>
      </c>
      <c r="N212" s="21"/>
      <c r="O212" s="21"/>
      <c r="P212" s="21"/>
      <c r="Q212" s="21"/>
      <c r="R212" s="21"/>
      <c r="S212" s="21"/>
      <c r="T212" s="21"/>
      <c r="U212" s="21"/>
    </row>
    <row r="213" spans="1:21" ht="33.75" x14ac:dyDescent="0.25">
      <c r="A213" s="28" t="s">
        <v>502</v>
      </c>
      <c r="B213" s="59" t="s">
        <v>503</v>
      </c>
      <c r="C213" s="62" t="s">
        <v>446</v>
      </c>
      <c r="D213" s="5" t="s">
        <v>31</v>
      </c>
      <c r="E213" s="41">
        <v>525.03</v>
      </c>
      <c r="F213" s="21"/>
      <c r="G213" s="21"/>
      <c r="H213" s="21"/>
      <c r="I213" s="21"/>
      <c r="J213" s="21"/>
      <c r="K213" s="21"/>
      <c r="L213" s="40">
        <v>478.8</v>
      </c>
      <c r="M213" s="20">
        <v>434.97</v>
      </c>
      <c r="N213" s="21"/>
      <c r="O213" s="21"/>
      <c r="P213" s="21"/>
      <c r="Q213" s="21"/>
      <c r="R213" s="21"/>
      <c r="S213" s="21"/>
      <c r="T213" s="21"/>
      <c r="U213" s="21"/>
    </row>
    <row r="214" spans="1:21" ht="33.75" x14ac:dyDescent="0.25">
      <c r="A214" s="28" t="s">
        <v>504</v>
      </c>
      <c r="B214" s="59" t="s">
        <v>505</v>
      </c>
      <c r="C214" s="62" t="s">
        <v>446</v>
      </c>
      <c r="D214" s="5" t="s">
        <v>64</v>
      </c>
      <c r="E214" s="21"/>
      <c r="F214" s="21"/>
      <c r="G214" s="21"/>
      <c r="H214" s="21"/>
      <c r="I214" s="21"/>
      <c r="J214" s="21"/>
      <c r="K214" s="21"/>
      <c r="L214" s="20">
        <v>478.8</v>
      </c>
      <c r="M214" s="21"/>
      <c r="N214" s="21"/>
      <c r="O214" s="21"/>
      <c r="P214" s="21"/>
      <c r="Q214" s="41">
        <v>2433.1</v>
      </c>
      <c r="R214" s="40">
        <v>796.80000000000007</v>
      </c>
      <c r="S214" s="21"/>
      <c r="T214" s="21"/>
      <c r="U214" s="21"/>
    </row>
    <row r="215" spans="1:21" ht="33.75" x14ac:dyDescent="0.25">
      <c r="A215" s="28" t="s">
        <v>506</v>
      </c>
      <c r="B215" s="59" t="s">
        <v>507</v>
      </c>
      <c r="C215" s="62" t="s">
        <v>475</v>
      </c>
      <c r="D215" s="5" t="s">
        <v>47</v>
      </c>
      <c r="E215" s="41">
        <v>560.07000000000005</v>
      </c>
      <c r="F215" s="21"/>
      <c r="G215" s="21"/>
      <c r="H215" s="21"/>
      <c r="I215" s="21"/>
      <c r="J215" s="21"/>
      <c r="K215" s="21"/>
      <c r="L215" s="40">
        <v>470.4</v>
      </c>
      <c r="M215" s="20">
        <v>463.99</v>
      </c>
      <c r="N215" s="21"/>
      <c r="O215" s="21"/>
      <c r="P215" s="21"/>
      <c r="Q215" s="21"/>
      <c r="R215" s="21"/>
      <c r="S215" s="21"/>
      <c r="T215" s="21"/>
      <c r="U215" s="21"/>
    </row>
    <row r="216" spans="1:21" ht="33.75" x14ac:dyDescent="0.25">
      <c r="A216" s="28" t="s">
        <v>508</v>
      </c>
      <c r="B216" s="59" t="s">
        <v>509</v>
      </c>
      <c r="C216" s="62" t="s">
        <v>446</v>
      </c>
      <c r="D216" s="5" t="s">
        <v>31</v>
      </c>
      <c r="E216" s="41">
        <v>525.03</v>
      </c>
      <c r="F216" s="21"/>
      <c r="G216" s="21"/>
      <c r="H216" s="21"/>
      <c r="I216" s="21"/>
      <c r="J216" s="21"/>
      <c r="K216" s="21"/>
      <c r="L216" s="40">
        <v>478.8</v>
      </c>
      <c r="M216" s="20">
        <v>434.97</v>
      </c>
      <c r="N216" s="21"/>
      <c r="O216" s="21"/>
      <c r="P216" s="21"/>
      <c r="Q216" s="21"/>
      <c r="R216" s="21"/>
      <c r="S216" s="21"/>
      <c r="T216" s="21"/>
      <c r="U216" s="21"/>
    </row>
    <row r="217" spans="1:21" ht="33.75" x14ac:dyDescent="0.25">
      <c r="A217" s="28" t="s">
        <v>510</v>
      </c>
      <c r="B217" s="59" t="s">
        <v>511</v>
      </c>
      <c r="C217" s="62" t="s">
        <v>475</v>
      </c>
      <c r="D217" s="5" t="s">
        <v>31</v>
      </c>
      <c r="E217" s="41">
        <v>525.03</v>
      </c>
      <c r="F217" s="21"/>
      <c r="G217" s="21"/>
      <c r="H217" s="21"/>
      <c r="I217" s="21"/>
      <c r="J217" s="21"/>
      <c r="K217" s="21"/>
      <c r="L217" s="21"/>
      <c r="M217" s="20">
        <v>434.97</v>
      </c>
      <c r="N217" s="21"/>
      <c r="O217" s="21"/>
      <c r="P217" s="21"/>
      <c r="Q217" s="21"/>
      <c r="R217" s="21"/>
      <c r="S217" s="21"/>
      <c r="T217" s="21"/>
      <c r="U217" s="40">
        <v>478.1</v>
      </c>
    </row>
    <row r="218" spans="1:21" ht="33.75" x14ac:dyDescent="0.25">
      <c r="A218" s="28" t="s">
        <v>512</v>
      </c>
      <c r="B218" s="59" t="s">
        <v>513</v>
      </c>
      <c r="C218" s="62" t="s">
        <v>514</v>
      </c>
      <c r="D218" s="5" t="s">
        <v>515</v>
      </c>
      <c r="E218" s="41">
        <v>1732.53</v>
      </c>
      <c r="F218" s="21"/>
      <c r="G218" s="21"/>
      <c r="H218" s="21"/>
      <c r="I218" s="21"/>
      <c r="J218" s="21"/>
      <c r="K218" s="21"/>
      <c r="L218" s="21"/>
      <c r="M218" s="40">
        <v>1435.54</v>
      </c>
      <c r="N218" s="21"/>
      <c r="O218" s="21"/>
      <c r="P218" s="21"/>
      <c r="Q218" s="21"/>
      <c r="R218" s="21"/>
      <c r="S218" s="21"/>
      <c r="T218" s="21"/>
      <c r="U218" s="20">
        <v>1434.3</v>
      </c>
    </row>
    <row r="219" spans="1:21" ht="33.75" x14ac:dyDescent="0.25">
      <c r="A219" s="28" t="s">
        <v>516</v>
      </c>
      <c r="B219" s="59" t="s">
        <v>517</v>
      </c>
      <c r="C219" s="62" t="s">
        <v>467</v>
      </c>
      <c r="D219" s="5" t="s">
        <v>95</v>
      </c>
      <c r="E219" s="41">
        <v>1680.24</v>
      </c>
      <c r="F219" s="21"/>
      <c r="G219" s="21"/>
      <c r="H219" s="21"/>
      <c r="I219" s="21"/>
      <c r="J219" s="21"/>
      <c r="K219" s="21"/>
      <c r="L219" s="40">
        <v>1411.2</v>
      </c>
      <c r="M219" s="20">
        <v>1394.91</v>
      </c>
      <c r="N219" s="21"/>
      <c r="O219" s="21"/>
      <c r="P219" s="21"/>
      <c r="Q219" s="21"/>
      <c r="R219" s="21"/>
      <c r="S219" s="21"/>
      <c r="T219" s="21"/>
      <c r="U219" s="21"/>
    </row>
    <row r="220" spans="1:21" ht="45" x14ac:dyDescent="0.25">
      <c r="A220" s="28" t="s">
        <v>518</v>
      </c>
      <c r="B220" s="59" t="s">
        <v>519</v>
      </c>
      <c r="C220" s="62" t="s">
        <v>467</v>
      </c>
      <c r="D220" s="5" t="s">
        <v>31</v>
      </c>
      <c r="E220" s="40">
        <v>1680.21</v>
      </c>
      <c r="F220" s="21"/>
      <c r="G220" s="21"/>
      <c r="H220" s="21"/>
      <c r="I220" s="21"/>
      <c r="J220" s="21"/>
      <c r="K220" s="21"/>
      <c r="L220" s="41">
        <v>2138.4</v>
      </c>
      <c r="M220" s="20">
        <v>1435.54</v>
      </c>
      <c r="N220" s="21"/>
      <c r="O220" s="21"/>
      <c r="P220" s="21"/>
      <c r="Q220" s="21"/>
      <c r="R220" s="21"/>
      <c r="S220" s="21"/>
      <c r="T220" s="21"/>
      <c r="U220" s="21"/>
    </row>
    <row r="221" spans="1:21" ht="56.25" x14ac:dyDescent="0.25">
      <c r="A221" s="28" t="s">
        <v>520</v>
      </c>
      <c r="B221" s="59" t="s">
        <v>521</v>
      </c>
      <c r="C221" s="62" t="s">
        <v>438</v>
      </c>
      <c r="D221" s="5" t="s">
        <v>522</v>
      </c>
      <c r="E221" s="21"/>
      <c r="F221" s="21"/>
      <c r="G221" s="21"/>
      <c r="H221" s="21"/>
      <c r="I221" s="21"/>
      <c r="J221" s="21"/>
      <c r="K221" s="21"/>
      <c r="L221" s="21"/>
      <c r="M221" s="21"/>
      <c r="N221" s="21"/>
      <c r="O221" s="21"/>
      <c r="P221" s="21"/>
      <c r="Q221" s="20">
        <v>4126.5</v>
      </c>
      <c r="R221" s="40">
        <v>10209</v>
      </c>
      <c r="S221" s="21"/>
      <c r="T221" s="21"/>
      <c r="U221" s="21"/>
    </row>
    <row r="222" spans="1:21" ht="33.75" x14ac:dyDescent="0.25">
      <c r="A222" s="28" t="s">
        <v>523</v>
      </c>
      <c r="B222" s="59" t="s">
        <v>524</v>
      </c>
      <c r="C222" s="62" t="s">
        <v>467</v>
      </c>
      <c r="D222" s="5" t="s">
        <v>31</v>
      </c>
      <c r="E222" s="41">
        <v>1680.21</v>
      </c>
      <c r="F222" s="21"/>
      <c r="G222" s="21"/>
      <c r="H222" s="21"/>
      <c r="I222" s="21"/>
      <c r="J222" s="21"/>
      <c r="K222" s="21"/>
      <c r="L222" s="40">
        <v>1609.2</v>
      </c>
      <c r="M222" s="20">
        <v>1434.54</v>
      </c>
      <c r="N222" s="21"/>
      <c r="O222" s="21"/>
      <c r="P222" s="21"/>
      <c r="Q222" s="21"/>
      <c r="R222" s="21"/>
      <c r="S222" s="21"/>
      <c r="T222" s="21"/>
      <c r="U222" s="21"/>
    </row>
    <row r="223" spans="1:21" ht="33.75" x14ac:dyDescent="0.25">
      <c r="A223" s="28" t="s">
        <v>525</v>
      </c>
      <c r="B223" s="59" t="s">
        <v>526</v>
      </c>
      <c r="C223" s="62" t="s">
        <v>527</v>
      </c>
      <c r="D223" s="5" t="s">
        <v>47</v>
      </c>
      <c r="E223" s="21">
        <v>2664.15</v>
      </c>
      <c r="F223" s="21"/>
      <c r="G223" s="21"/>
      <c r="H223" s="21"/>
      <c r="I223" s="21"/>
      <c r="J223" s="21"/>
      <c r="K223" s="21"/>
      <c r="L223" s="40">
        <v>2138.4</v>
      </c>
      <c r="M223" s="20">
        <v>1522.59</v>
      </c>
      <c r="N223" s="21"/>
      <c r="O223" s="21"/>
      <c r="P223" s="21"/>
      <c r="Q223" s="41">
        <v>2475.9</v>
      </c>
      <c r="R223" s="21"/>
      <c r="S223" s="21"/>
      <c r="T223" s="21"/>
      <c r="U223" s="21"/>
    </row>
    <row r="224" spans="1:21" ht="33.75" x14ac:dyDescent="0.25">
      <c r="A224" s="28" t="s">
        <v>528</v>
      </c>
      <c r="B224" s="59" t="s">
        <v>529</v>
      </c>
      <c r="C224" s="62" t="s">
        <v>446</v>
      </c>
      <c r="D224" s="5" t="s">
        <v>95</v>
      </c>
      <c r="E224" s="40">
        <v>734.91</v>
      </c>
      <c r="F224" s="21"/>
      <c r="G224" s="21"/>
      <c r="H224" s="21"/>
      <c r="I224" s="21"/>
      <c r="J224" s="21"/>
      <c r="K224" s="21"/>
      <c r="L224" s="21"/>
      <c r="M224" s="20">
        <v>608.98</v>
      </c>
      <c r="N224" s="21"/>
      <c r="O224" s="21"/>
      <c r="P224" s="21"/>
      <c r="Q224" s="21"/>
      <c r="R224" s="41">
        <v>929.09999999999991</v>
      </c>
      <c r="S224" s="21"/>
      <c r="T224" s="21"/>
      <c r="U224" s="21"/>
    </row>
    <row r="225" spans="1:21" ht="33.75" x14ac:dyDescent="0.25">
      <c r="A225" s="28" t="s">
        <v>530</v>
      </c>
      <c r="B225" s="59" t="s">
        <v>531</v>
      </c>
      <c r="C225" s="62" t="s">
        <v>446</v>
      </c>
      <c r="D225" s="5" t="s">
        <v>47</v>
      </c>
      <c r="E225" s="41">
        <v>525.04</v>
      </c>
      <c r="F225" s="21"/>
      <c r="G225" s="21"/>
      <c r="H225" s="21"/>
      <c r="I225" s="21"/>
      <c r="J225" s="21"/>
      <c r="K225" s="21"/>
      <c r="L225" s="40">
        <v>470.4</v>
      </c>
      <c r="M225" s="20">
        <v>434.97</v>
      </c>
      <c r="N225" s="21"/>
      <c r="O225" s="21"/>
      <c r="P225" s="21"/>
      <c r="Q225" s="21"/>
      <c r="R225" s="21"/>
      <c r="S225" s="21"/>
      <c r="T225" s="21"/>
      <c r="U225" s="21"/>
    </row>
    <row r="226" spans="1:21" ht="33.75" x14ac:dyDescent="0.25">
      <c r="A226" s="28" t="s">
        <v>532</v>
      </c>
      <c r="B226" s="59" t="s">
        <v>533</v>
      </c>
      <c r="C226" s="62" t="s">
        <v>446</v>
      </c>
      <c r="D226" s="5" t="s">
        <v>31</v>
      </c>
      <c r="E226" s="40">
        <v>525.04</v>
      </c>
      <c r="F226" s="21"/>
      <c r="G226" s="21"/>
      <c r="H226" s="21"/>
      <c r="I226" s="21"/>
      <c r="J226" s="21"/>
      <c r="K226" s="21"/>
      <c r="L226" s="21"/>
      <c r="M226" s="20">
        <v>434.97</v>
      </c>
      <c r="N226" s="21"/>
      <c r="O226" s="21"/>
      <c r="P226" s="21"/>
      <c r="Q226" s="21"/>
      <c r="R226" s="41">
        <v>704.30000000000007</v>
      </c>
      <c r="S226" s="21"/>
      <c r="T226" s="21"/>
      <c r="U226" s="21"/>
    </row>
    <row r="227" spans="1:21" ht="33.75" x14ac:dyDescent="0.25">
      <c r="A227" s="28" t="s">
        <v>534</v>
      </c>
      <c r="B227" s="59" t="s">
        <v>535</v>
      </c>
      <c r="C227" s="62" t="s">
        <v>496</v>
      </c>
      <c r="D227" s="5" t="s">
        <v>31</v>
      </c>
      <c r="E227" s="41">
        <v>1155.02</v>
      </c>
      <c r="F227" s="21"/>
      <c r="G227" s="21"/>
      <c r="H227" s="21"/>
      <c r="I227" s="21"/>
      <c r="J227" s="21"/>
      <c r="K227" s="21"/>
      <c r="L227" s="40">
        <v>1425.6</v>
      </c>
      <c r="M227" s="20">
        <v>957.02</v>
      </c>
      <c r="N227" s="21"/>
      <c r="O227" s="21"/>
      <c r="P227" s="21"/>
      <c r="Q227" s="21"/>
      <c r="R227" s="21"/>
      <c r="S227" s="21"/>
      <c r="T227" s="21"/>
      <c r="U227" s="21"/>
    </row>
    <row r="228" spans="1:21" ht="33.75" x14ac:dyDescent="0.25">
      <c r="A228" s="28" t="s">
        <v>536</v>
      </c>
      <c r="B228" s="59" t="s">
        <v>537</v>
      </c>
      <c r="C228" s="62" t="s">
        <v>467</v>
      </c>
      <c r="D228" s="5" t="s">
        <v>538</v>
      </c>
      <c r="E228" s="41">
        <v>1732.53</v>
      </c>
      <c r="F228" s="21"/>
      <c r="G228" s="21"/>
      <c r="H228" s="21"/>
      <c r="I228" s="21"/>
      <c r="J228" s="21"/>
      <c r="K228" s="21"/>
      <c r="L228" s="21"/>
      <c r="M228" s="40">
        <v>1435.53</v>
      </c>
      <c r="N228" s="21"/>
      <c r="O228" s="21"/>
      <c r="P228" s="21"/>
      <c r="Q228" s="21"/>
      <c r="R228" s="21"/>
      <c r="S228" s="21"/>
      <c r="T228" s="21"/>
      <c r="U228" s="20">
        <v>1434.3</v>
      </c>
    </row>
    <row r="229" spans="1:21" ht="33.75" x14ac:dyDescent="0.25">
      <c r="A229" s="28" t="s">
        <v>539</v>
      </c>
      <c r="B229" s="59" t="s">
        <v>540</v>
      </c>
      <c r="C229" s="62" t="s">
        <v>467</v>
      </c>
      <c r="D229" s="5" t="s">
        <v>541</v>
      </c>
      <c r="E229" s="41">
        <v>1575.09</v>
      </c>
      <c r="F229" s="21"/>
      <c r="G229" s="21"/>
      <c r="H229" s="21"/>
      <c r="I229" s="21"/>
      <c r="J229" s="21"/>
      <c r="K229" s="21"/>
      <c r="L229" s="21"/>
      <c r="M229" s="20">
        <v>1304.9100000000001</v>
      </c>
      <c r="N229" s="21"/>
      <c r="O229" s="21"/>
      <c r="P229" s="21"/>
      <c r="Q229" s="21"/>
      <c r="R229" s="21"/>
      <c r="S229" s="21"/>
      <c r="T229" s="21"/>
      <c r="U229" s="40">
        <v>1434.3</v>
      </c>
    </row>
    <row r="230" spans="1:21" ht="33.75" x14ac:dyDescent="0.25">
      <c r="A230" s="43" t="s">
        <v>542</v>
      </c>
      <c r="B230" s="60" t="s">
        <v>543</v>
      </c>
      <c r="C230" s="62" t="s">
        <v>467</v>
      </c>
      <c r="D230" s="5" t="s">
        <v>544</v>
      </c>
      <c r="E230" s="21"/>
      <c r="F230" s="21"/>
      <c r="G230" s="21"/>
      <c r="H230" s="21"/>
      <c r="I230" s="21"/>
      <c r="J230" s="21"/>
      <c r="K230" s="21"/>
      <c r="L230" s="21"/>
      <c r="M230" s="20">
        <v>1174.29</v>
      </c>
      <c r="N230" s="21"/>
      <c r="O230" s="21"/>
      <c r="P230" s="21"/>
      <c r="Q230" s="21"/>
      <c r="R230" s="21"/>
      <c r="S230" s="21"/>
      <c r="T230" s="21"/>
      <c r="U230" s="21"/>
    </row>
    <row r="231" spans="1:21" ht="33.75" x14ac:dyDescent="0.25">
      <c r="A231" s="43" t="s">
        <v>545</v>
      </c>
      <c r="B231" s="60" t="s">
        <v>546</v>
      </c>
      <c r="C231" s="62" t="s">
        <v>496</v>
      </c>
      <c r="D231" s="5" t="s">
        <v>64</v>
      </c>
      <c r="E231" s="21"/>
      <c r="F231" s="21"/>
      <c r="G231" s="21"/>
      <c r="H231" s="21"/>
      <c r="I231" s="21"/>
      <c r="J231" s="21"/>
      <c r="K231" s="21"/>
      <c r="L231" s="20">
        <v>1072.8</v>
      </c>
      <c r="M231" s="21"/>
      <c r="N231" s="21"/>
      <c r="O231" s="21"/>
      <c r="P231" s="21"/>
      <c r="Q231" s="40">
        <v>2603.8000000000002</v>
      </c>
      <c r="R231" s="21"/>
      <c r="S231" s="21"/>
      <c r="T231" s="21"/>
      <c r="U231" s="21"/>
    </row>
    <row r="232" spans="1:21" ht="33.75" x14ac:dyDescent="0.25">
      <c r="A232" s="43" t="s">
        <v>547</v>
      </c>
      <c r="B232" s="60" t="s">
        <v>548</v>
      </c>
      <c r="C232" s="62" t="s">
        <v>496</v>
      </c>
      <c r="D232" s="5" t="s">
        <v>53</v>
      </c>
      <c r="E232" s="21"/>
      <c r="F232" s="21"/>
      <c r="G232" s="21"/>
      <c r="H232" s="21"/>
      <c r="I232" s="21"/>
      <c r="J232" s="21"/>
      <c r="K232" s="21"/>
      <c r="L232" s="20">
        <v>1072.8</v>
      </c>
      <c r="M232" s="21"/>
      <c r="N232" s="21"/>
      <c r="O232" s="21"/>
      <c r="P232" s="21"/>
      <c r="Q232" s="40">
        <v>1472.6</v>
      </c>
      <c r="R232" s="21"/>
      <c r="S232" s="21"/>
      <c r="T232" s="21"/>
      <c r="U232" s="21"/>
    </row>
    <row r="233" spans="1:21" ht="33.75" x14ac:dyDescent="0.25">
      <c r="A233" s="43" t="s">
        <v>549</v>
      </c>
      <c r="B233" s="60" t="s">
        <v>540</v>
      </c>
      <c r="C233" s="62" t="s">
        <v>467</v>
      </c>
      <c r="D233" s="5" t="s">
        <v>31</v>
      </c>
      <c r="E233" s="40">
        <v>1575.12</v>
      </c>
      <c r="F233" s="21"/>
      <c r="G233" s="21"/>
      <c r="H233" s="21"/>
      <c r="I233" s="21"/>
      <c r="J233" s="21"/>
      <c r="K233" s="21"/>
      <c r="L233" s="41">
        <v>1695.6</v>
      </c>
      <c r="M233" s="20">
        <v>1304.9100000000001</v>
      </c>
      <c r="N233" s="21"/>
      <c r="O233" s="21"/>
      <c r="P233" s="21"/>
      <c r="Q233" s="21"/>
      <c r="R233" s="21"/>
      <c r="S233" s="21"/>
      <c r="T233" s="21"/>
      <c r="U233" s="21"/>
    </row>
    <row r="234" spans="1:21" ht="33.75" x14ac:dyDescent="0.25">
      <c r="A234" s="43" t="s">
        <v>550</v>
      </c>
      <c r="B234" s="60" t="s">
        <v>543</v>
      </c>
      <c r="C234" s="62" t="s">
        <v>527</v>
      </c>
      <c r="D234" s="5" t="s">
        <v>31</v>
      </c>
      <c r="E234" s="40">
        <v>1417.71</v>
      </c>
      <c r="F234" s="21"/>
      <c r="G234" s="21"/>
      <c r="H234" s="21"/>
      <c r="I234" s="21"/>
      <c r="J234" s="21"/>
      <c r="K234" s="21"/>
      <c r="L234" s="41">
        <v>1738.8</v>
      </c>
      <c r="M234" s="20">
        <v>1174.29</v>
      </c>
      <c r="N234" s="21"/>
      <c r="O234" s="21"/>
      <c r="P234" s="21"/>
      <c r="Q234" s="21"/>
      <c r="R234" s="21"/>
      <c r="S234" s="21"/>
      <c r="T234" s="21"/>
      <c r="U234" s="21"/>
    </row>
    <row r="235" spans="1:21" ht="33.75" x14ac:dyDescent="0.25">
      <c r="A235" s="43" t="s">
        <v>551</v>
      </c>
      <c r="B235" s="60" t="s">
        <v>546</v>
      </c>
      <c r="C235" s="62" t="s">
        <v>467</v>
      </c>
      <c r="D235" s="5" t="s">
        <v>64</v>
      </c>
      <c r="E235" s="21"/>
      <c r="F235" s="21"/>
      <c r="G235" s="21"/>
      <c r="H235" s="21"/>
      <c r="I235" s="21"/>
      <c r="J235" s="21"/>
      <c r="K235" s="21"/>
      <c r="L235" s="20">
        <v>1609.2</v>
      </c>
      <c r="M235" s="21"/>
      <c r="N235" s="21"/>
      <c r="O235" s="21"/>
      <c r="P235" s="21"/>
      <c r="Q235" s="40">
        <v>3905.7</v>
      </c>
      <c r="R235" s="21"/>
      <c r="S235" s="21"/>
      <c r="T235" s="21"/>
      <c r="U235" s="21"/>
    </row>
    <row r="236" spans="1:21" ht="33.75" x14ac:dyDescent="0.25">
      <c r="A236" s="43" t="s">
        <v>552</v>
      </c>
      <c r="B236" s="60" t="s">
        <v>548</v>
      </c>
      <c r="C236" s="62" t="s">
        <v>467</v>
      </c>
      <c r="D236" s="5" t="s">
        <v>64</v>
      </c>
      <c r="E236" s="21"/>
      <c r="F236" s="21"/>
      <c r="G236" s="21"/>
      <c r="H236" s="21"/>
      <c r="I236" s="21"/>
      <c r="J236" s="21"/>
      <c r="K236" s="21"/>
      <c r="L236" s="20">
        <v>1609.2</v>
      </c>
      <c r="M236" s="21"/>
      <c r="N236" s="21"/>
      <c r="O236" s="21"/>
      <c r="P236" s="21"/>
      <c r="Q236" s="40">
        <v>2208.8999999999996</v>
      </c>
      <c r="R236" s="21"/>
      <c r="S236" s="21"/>
      <c r="T236" s="21"/>
      <c r="U236" s="21"/>
    </row>
    <row r="237" spans="1:21" ht="33.75" x14ac:dyDescent="0.25">
      <c r="A237" s="43" t="s">
        <v>553</v>
      </c>
      <c r="B237" s="60" t="s">
        <v>554</v>
      </c>
      <c r="C237" s="62" t="s">
        <v>467</v>
      </c>
      <c r="D237" s="5" t="s">
        <v>64</v>
      </c>
      <c r="E237" s="21"/>
      <c r="F237" s="21"/>
      <c r="G237" s="21"/>
      <c r="H237" s="21"/>
      <c r="I237" s="21"/>
      <c r="J237" s="21"/>
      <c r="K237" s="21"/>
      <c r="L237" s="20">
        <v>1274.4000000000001</v>
      </c>
      <c r="M237" s="21"/>
      <c r="N237" s="21"/>
      <c r="O237" s="21"/>
      <c r="P237" s="21"/>
      <c r="Q237" s="40">
        <v>1920.9</v>
      </c>
      <c r="R237" s="21"/>
      <c r="S237" s="21"/>
      <c r="T237" s="21"/>
      <c r="U237" s="21"/>
    </row>
    <row r="238" spans="1:21" ht="33.75" x14ac:dyDescent="0.25">
      <c r="A238" s="43" t="s">
        <v>555</v>
      </c>
      <c r="B238" s="60" t="s">
        <v>556</v>
      </c>
      <c r="C238" s="62" t="s">
        <v>496</v>
      </c>
      <c r="D238" s="5" t="s">
        <v>64</v>
      </c>
      <c r="E238" s="21"/>
      <c r="F238" s="21"/>
      <c r="G238" s="21"/>
      <c r="H238" s="21"/>
      <c r="I238" s="21"/>
      <c r="J238" s="21"/>
      <c r="K238" s="21"/>
      <c r="L238" s="20">
        <v>765.6</v>
      </c>
      <c r="M238" s="21"/>
      <c r="N238" s="21"/>
      <c r="O238" s="21"/>
      <c r="P238" s="21"/>
      <c r="Q238" s="40">
        <v>1472.6</v>
      </c>
      <c r="R238" s="21"/>
      <c r="S238" s="21"/>
      <c r="T238" s="21"/>
      <c r="U238" s="21"/>
    </row>
    <row r="239" spans="1:21" ht="25.5" x14ac:dyDescent="0.25">
      <c r="A239" s="43" t="s">
        <v>557</v>
      </c>
      <c r="B239" s="60" t="s">
        <v>558</v>
      </c>
      <c r="C239" s="62" t="s">
        <v>451</v>
      </c>
      <c r="D239" s="5" t="s">
        <v>559</v>
      </c>
      <c r="E239" s="21"/>
      <c r="F239" s="21"/>
      <c r="G239" s="21"/>
      <c r="H239" s="21"/>
      <c r="I239" s="21"/>
      <c r="J239" s="21"/>
      <c r="K239" s="21"/>
      <c r="L239" s="21"/>
      <c r="M239" s="21"/>
      <c r="N239" s="21"/>
      <c r="O239" s="21"/>
      <c r="P239" s="21"/>
      <c r="Q239" s="20">
        <v>6545</v>
      </c>
      <c r="R239" s="21"/>
      <c r="S239" s="21"/>
      <c r="T239" s="21"/>
      <c r="U239" s="21"/>
    </row>
    <row r="240" spans="1:21" ht="25.5" x14ac:dyDescent="0.25">
      <c r="A240" s="43" t="s">
        <v>560</v>
      </c>
      <c r="B240" s="60" t="s">
        <v>561</v>
      </c>
      <c r="C240" s="62" t="s">
        <v>496</v>
      </c>
      <c r="D240" s="5" t="s">
        <v>562</v>
      </c>
      <c r="E240" s="21"/>
      <c r="F240" s="21"/>
      <c r="G240" s="21"/>
      <c r="H240" s="21"/>
      <c r="I240" s="21"/>
      <c r="J240" s="21"/>
      <c r="K240" s="21"/>
      <c r="L240" s="21"/>
      <c r="M240" s="21"/>
      <c r="N240" s="21"/>
      <c r="O240" s="21"/>
      <c r="P240" s="21"/>
      <c r="Q240" s="40">
        <v>1616.3999999999999</v>
      </c>
      <c r="R240" s="41">
        <v>1940.8000000000002</v>
      </c>
      <c r="S240" s="20">
        <v>1138.2</v>
      </c>
      <c r="T240" s="21"/>
      <c r="U240" s="21"/>
    </row>
    <row r="241" spans="1:21" ht="25.5" x14ac:dyDescent="0.25">
      <c r="A241" s="43" t="s">
        <v>563</v>
      </c>
      <c r="B241" s="60" t="s">
        <v>564</v>
      </c>
      <c r="C241" s="62" t="s">
        <v>467</v>
      </c>
      <c r="D241" s="5" t="s">
        <v>435</v>
      </c>
      <c r="E241" s="21"/>
      <c r="F241" s="21"/>
      <c r="G241" s="21"/>
      <c r="H241" s="21"/>
      <c r="I241" s="21"/>
      <c r="J241" s="21"/>
      <c r="K241" s="21"/>
      <c r="L241" s="21"/>
      <c r="M241" s="21"/>
      <c r="N241" s="21"/>
      <c r="O241" s="21"/>
      <c r="P241" s="21"/>
      <c r="Q241" s="40">
        <v>2424.6</v>
      </c>
      <c r="R241" s="41">
        <v>2597.4</v>
      </c>
      <c r="S241" s="20">
        <v>1707.3</v>
      </c>
      <c r="T241" s="21"/>
      <c r="U241" s="21"/>
    </row>
    <row r="242" spans="1:21" ht="25.5" x14ac:dyDescent="0.25">
      <c r="A242" s="43" t="s">
        <v>565</v>
      </c>
      <c r="B242" s="60" t="s">
        <v>566</v>
      </c>
      <c r="C242" s="62" t="s">
        <v>496</v>
      </c>
      <c r="D242" s="5" t="s">
        <v>64</v>
      </c>
      <c r="E242" s="21"/>
      <c r="F242" s="21"/>
      <c r="G242" s="21"/>
      <c r="H242" s="21"/>
      <c r="I242" s="21"/>
      <c r="J242" s="21"/>
      <c r="K242" s="21"/>
      <c r="L242" s="20">
        <v>480</v>
      </c>
      <c r="M242" s="21"/>
      <c r="N242" s="21"/>
      <c r="O242" s="21"/>
      <c r="P242" s="21"/>
      <c r="Q242" s="21"/>
      <c r="R242" s="41">
        <v>792.6</v>
      </c>
      <c r="S242" s="40">
        <f>ROUND(LVL!R242/0.702804,2)</f>
        <v>734.2</v>
      </c>
      <c r="T242" s="21"/>
      <c r="U242" s="21"/>
    </row>
    <row r="243" spans="1:21" ht="25.5" x14ac:dyDescent="0.25">
      <c r="A243" s="43" t="s">
        <v>567</v>
      </c>
      <c r="B243" s="60" t="s">
        <v>568</v>
      </c>
      <c r="C243" s="62" t="s">
        <v>496</v>
      </c>
      <c r="D243" s="5" t="s">
        <v>53</v>
      </c>
      <c r="E243" s="21"/>
      <c r="F243" s="21"/>
      <c r="G243" s="21"/>
      <c r="H243" s="21"/>
      <c r="I243" s="21"/>
      <c r="J243" s="21"/>
      <c r="K243" s="21"/>
      <c r="L243" s="20">
        <v>720</v>
      </c>
      <c r="M243" s="21"/>
      <c r="N243" s="21"/>
      <c r="O243" s="21"/>
      <c r="P243" s="21"/>
      <c r="Q243" s="21"/>
      <c r="R243" s="41">
        <v>771.2</v>
      </c>
      <c r="S243" s="40">
        <f>ROUND(LVL!R243/0.702804,2)</f>
        <v>734.2</v>
      </c>
      <c r="T243" s="21"/>
      <c r="U243" s="21"/>
    </row>
    <row r="244" spans="1:21" ht="25.5" x14ac:dyDescent="0.25">
      <c r="A244" s="43" t="s">
        <v>569</v>
      </c>
      <c r="B244" s="60" t="s">
        <v>570</v>
      </c>
      <c r="C244" s="62" t="s">
        <v>496</v>
      </c>
      <c r="D244" s="5" t="s">
        <v>559</v>
      </c>
      <c r="E244" s="21"/>
      <c r="F244" s="21"/>
      <c r="G244" s="21"/>
      <c r="H244" s="21"/>
      <c r="I244" s="21"/>
      <c r="J244" s="21"/>
      <c r="K244" s="21"/>
      <c r="L244" s="21"/>
      <c r="M244" s="21"/>
      <c r="N244" s="21"/>
      <c r="O244" s="21"/>
      <c r="P244" s="21"/>
      <c r="Q244" s="20">
        <v>1286.2</v>
      </c>
      <c r="R244" s="21"/>
      <c r="S244" s="21"/>
      <c r="T244" s="21"/>
      <c r="U244" s="21"/>
    </row>
    <row r="245" spans="1:21" ht="25.5" x14ac:dyDescent="0.25">
      <c r="A245" s="43" t="s">
        <v>571</v>
      </c>
      <c r="B245" s="60" t="s">
        <v>572</v>
      </c>
      <c r="C245" s="62" t="s">
        <v>446</v>
      </c>
      <c r="D245" s="5" t="s">
        <v>53</v>
      </c>
      <c r="E245" s="21"/>
      <c r="F245" s="21"/>
      <c r="G245" s="21"/>
      <c r="H245" s="21"/>
      <c r="I245" s="21"/>
      <c r="J245" s="21"/>
      <c r="K245" s="21"/>
      <c r="L245" s="20">
        <v>360</v>
      </c>
      <c r="M245" s="40">
        <v>391.43</v>
      </c>
      <c r="N245" s="21"/>
      <c r="O245" s="21"/>
      <c r="P245" s="21"/>
      <c r="Q245" s="41">
        <v>498</v>
      </c>
      <c r="R245" s="21"/>
      <c r="S245" s="21"/>
      <c r="T245" s="21"/>
      <c r="U245" s="21"/>
    </row>
    <row r="246" spans="1:21" ht="25.5" x14ac:dyDescent="0.25">
      <c r="A246" s="28" t="s">
        <v>573</v>
      </c>
      <c r="B246" s="59" t="s">
        <v>574</v>
      </c>
      <c r="C246" s="62" t="s">
        <v>446</v>
      </c>
      <c r="D246" s="5" t="s">
        <v>491</v>
      </c>
      <c r="E246" s="21"/>
      <c r="F246" s="21"/>
      <c r="G246" s="21"/>
      <c r="H246" s="21"/>
      <c r="I246" s="21"/>
      <c r="J246" s="21"/>
      <c r="K246" s="21"/>
      <c r="L246" s="21"/>
      <c r="M246" s="21"/>
      <c r="N246" s="21"/>
      <c r="O246" s="21"/>
      <c r="P246" s="21"/>
      <c r="Q246" s="41">
        <v>483.8</v>
      </c>
      <c r="R246" s="40">
        <v>479.5</v>
      </c>
      <c r="S246" s="21"/>
      <c r="T246" s="20">
        <v>400</v>
      </c>
      <c r="U246" s="21"/>
    </row>
    <row r="247" spans="1:21" ht="25.5" x14ac:dyDescent="0.25">
      <c r="A247" s="28" t="s">
        <v>575</v>
      </c>
      <c r="B247" s="59" t="s">
        <v>576</v>
      </c>
      <c r="C247" s="62" t="s">
        <v>446</v>
      </c>
      <c r="D247" s="5" t="s">
        <v>31</v>
      </c>
      <c r="E247" s="21"/>
      <c r="F247" s="21"/>
      <c r="G247" s="21"/>
      <c r="H247" s="21"/>
      <c r="I247" s="21"/>
      <c r="J247" s="21"/>
      <c r="K247" s="21"/>
      <c r="L247" s="21"/>
      <c r="M247" s="20">
        <v>391.43</v>
      </c>
      <c r="N247" s="21"/>
      <c r="O247" s="21"/>
      <c r="P247" s="21"/>
      <c r="Q247" s="41">
        <v>956.2</v>
      </c>
      <c r="R247" s="40">
        <v>654.5</v>
      </c>
      <c r="S247" s="21"/>
      <c r="T247" s="21"/>
      <c r="U247" s="21"/>
    </row>
    <row r="248" spans="1:21" ht="25.5" x14ac:dyDescent="0.25">
      <c r="A248" s="28" t="s">
        <v>577</v>
      </c>
      <c r="B248" s="59" t="s">
        <v>578</v>
      </c>
      <c r="C248" s="62" t="s">
        <v>579</v>
      </c>
      <c r="D248" s="5" t="s">
        <v>95</v>
      </c>
      <c r="E248" s="21"/>
      <c r="F248" s="21"/>
      <c r="G248" s="21"/>
      <c r="H248" s="21"/>
      <c r="I248" s="21"/>
      <c r="J248" s="21"/>
      <c r="K248" s="21"/>
      <c r="L248" s="21"/>
      <c r="M248" s="20">
        <v>957.02</v>
      </c>
      <c r="N248" s="21"/>
      <c r="O248" s="21"/>
      <c r="P248" s="21"/>
      <c r="Q248" s="40">
        <v>1912.4</v>
      </c>
      <c r="R248" s="41">
        <v>2729</v>
      </c>
      <c r="S248" s="21"/>
      <c r="T248" s="21"/>
      <c r="U248" s="21"/>
    </row>
    <row r="249" spans="1:21" ht="25.5" x14ac:dyDescent="0.25">
      <c r="A249" s="28" t="s">
        <v>580</v>
      </c>
      <c r="B249" s="59" t="s">
        <v>581</v>
      </c>
      <c r="C249" s="62" t="s">
        <v>446</v>
      </c>
      <c r="D249" s="5" t="s">
        <v>31</v>
      </c>
      <c r="E249" s="21"/>
      <c r="F249" s="21"/>
      <c r="G249" s="21"/>
      <c r="H249" s="21"/>
      <c r="I249" s="21"/>
      <c r="J249" s="21"/>
      <c r="K249" s="21"/>
      <c r="L249" s="21"/>
      <c r="M249" s="20">
        <v>449.48</v>
      </c>
      <c r="N249" s="21"/>
      <c r="O249" s="21"/>
      <c r="P249" s="21"/>
      <c r="Q249" s="41">
        <v>956.2</v>
      </c>
      <c r="R249" s="40">
        <v>784.7</v>
      </c>
      <c r="S249" s="21"/>
      <c r="T249" s="21"/>
      <c r="U249" s="21"/>
    </row>
    <row r="250" spans="1:21" ht="25.5" x14ac:dyDescent="0.25">
      <c r="A250" s="28" t="s">
        <v>582</v>
      </c>
      <c r="B250" s="59" t="s">
        <v>583</v>
      </c>
      <c r="C250" s="62" t="s">
        <v>584</v>
      </c>
      <c r="D250" s="5"/>
      <c r="E250" s="21"/>
      <c r="F250" s="21"/>
      <c r="G250" s="21"/>
      <c r="H250" s="21"/>
      <c r="I250" s="21"/>
      <c r="J250" s="21"/>
      <c r="K250" s="21"/>
      <c r="L250" s="21"/>
      <c r="M250" s="20">
        <v>478.51</v>
      </c>
      <c r="N250" s="21"/>
      <c r="O250" s="21"/>
      <c r="P250" s="21"/>
      <c r="Q250" s="40">
        <v>956.2</v>
      </c>
      <c r="R250" s="41">
        <v>1301.9000000000001</v>
      </c>
      <c r="S250" s="21"/>
      <c r="T250" s="21"/>
      <c r="U250" s="21"/>
    </row>
    <row r="251" spans="1:21" x14ac:dyDescent="0.25">
      <c r="A251" s="28" t="s">
        <v>585</v>
      </c>
      <c r="B251" s="59" t="s">
        <v>586</v>
      </c>
      <c r="C251" s="62" t="s">
        <v>227</v>
      </c>
      <c r="D251" s="5" t="s">
        <v>587</v>
      </c>
      <c r="E251" s="21"/>
      <c r="F251" s="21"/>
      <c r="G251" s="20">
        <f>ROUND(LVL!F251/0.702804,2)</f>
        <v>2368.5</v>
      </c>
      <c r="H251" s="21"/>
      <c r="I251" s="21"/>
      <c r="J251" s="21"/>
      <c r="K251" s="21"/>
      <c r="L251" s="21"/>
      <c r="M251" s="21"/>
      <c r="N251" s="21"/>
      <c r="O251" s="21"/>
      <c r="P251" s="21"/>
      <c r="Q251" s="21"/>
      <c r="R251" s="21"/>
      <c r="S251" s="21"/>
      <c r="T251" s="21"/>
      <c r="U251" s="21"/>
    </row>
    <row r="252" spans="1:21" ht="90" x14ac:dyDescent="0.25">
      <c r="A252" s="28" t="s">
        <v>588</v>
      </c>
      <c r="B252" s="59" t="s">
        <v>669</v>
      </c>
      <c r="C252" s="62" t="s">
        <v>7</v>
      </c>
      <c r="D252" s="5" t="s">
        <v>22</v>
      </c>
      <c r="E252" s="21"/>
      <c r="F252" s="21"/>
      <c r="G252" s="21"/>
      <c r="H252" s="20">
        <v>22054.5</v>
      </c>
      <c r="I252" s="21"/>
      <c r="J252" s="21"/>
      <c r="K252" s="21"/>
      <c r="L252" s="21"/>
      <c r="M252" s="21"/>
      <c r="N252" s="40">
        <v>32500</v>
      </c>
      <c r="O252" s="21"/>
      <c r="P252" s="21"/>
      <c r="Q252" s="21"/>
      <c r="R252" s="21"/>
      <c r="S252" s="21"/>
      <c r="T252" s="21"/>
      <c r="U252" s="21"/>
    </row>
    <row r="253" spans="1:21" ht="90" x14ac:dyDescent="0.25">
      <c r="A253" s="28" t="s">
        <v>589</v>
      </c>
      <c r="B253" s="59" t="s">
        <v>670</v>
      </c>
      <c r="C253" s="62" t="s">
        <v>590</v>
      </c>
      <c r="D253" s="5" t="s">
        <v>16</v>
      </c>
      <c r="E253" s="21"/>
      <c r="F253" s="20">
        <v>19210</v>
      </c>
      <c r="G253" s="21"/>
      <c r="H253" s="21"/>
      <c r="I253" s="21"/>
      <c r="J253" s="41">
        <v>34070.5</v>
      </c>
      <c r="K253" s="21"/>
      <c r="L253" s="21"/>
      <c r="M253" s="21"/>
      <c r="N253" s="40">
        <v>32500</v>
      </c>
      <c r="O253" s="21"/>
      <c r="P253" s="21"/>
      <c r="Q253" s="21"/>
      <c r="R253" s="21"/>
      <c r="S253" s="21"/>
      <c r="T253" s="21"/>
      <c r="U253" s="21"/>
    </row>
    <row r="254" spans="1:21" ht="90" x14ac:dyDescent="0.25">
      <c r="A254" s="28" t="s">
        <v>591</v>
      </c>
      <c r="B254" s="59" t="s">
        <v>671</v>
      </c>
      <c r="C254" s="62" t="s">
        <v>7</v>
      </c>
      <c r="D254" s="5" t="s">
        <v>16</v>
      </c>
      <c r="E254" s="21"/>
      <c r="F254" s="20">
        <v>19210</v>
      </c>
      <c r="G254" s="21"/>
      <c r="H254" s="40">
        <v>22979.5</v>
      </c>
      <c r="I254" s="21"/>
      <c r="J254" s="41">
        <v>30271.5</v>
      </c>
      <c r="K254" s="21"/>
      <c r="L254" s="21"/>
      <c r="M254" s="21"/>
      <c r="N254" s="21"/>
      <c r="O254" s="21"/>
      <c r="P254" s="21"/>
      <c r="Q254" s="21"/>
      <c r="R254" s="21"/>
      <c r="S254" s="21"/>
      <c r="T254" s="21"/>
      <c r="U254" s="21"/>
    </row>
    <row r="255" spans="1:21" ht="90" x14ac:dyDescent="0.25">
      <c r="A255" s="28" t="s">
        <v>592</v>
      </c>
      <c r="B255" s="59" t="s">
        <v>672</v>
      </c>
      <c r="C255" s="62" t="s">
        <v>363</v>
      </c>
      <c r="D255" s="5" t="s">
        <v>56</v>
      </c>
      <c r="E255" s="21"/>
      <c r="F255" s="20">
        <v>23905</v>
      </c>
      <c r="G255" s="21"/>
      <c r="H255" s="40">
        <v>31773</v>
      </c>
      <c r="I255" s="21"/>
      <c r="J255" s="41">
        <v>49780.5</v>
      </c>
      <c r="K255" s="21"/>
      <c r="L255" s="21"/>
      <c r="M255" s="21"/>
      <c r="N255" s="21"/>
      <c r="O255" s="21"/>
      <c r="P255" s="21"/>
      <c r="Q255" s="21"/>
      <c r="R255" s="21"/>
      <c r="S255" s="21"/>
      <c r="T255" s="21"/>
      <c r="U255" s="21"/>
    </row>
    <row r="256" spans="1:21" ht="90" x14ac:dyDescent="0.25">
      <c r="A256" s="28" t="s">
        <v>593</v>
      </c>
      <c r="B256" s="59" t="s">
        <v>673</v>
      </c>
      <c r="C256" s="62" t="s">
        <v>363</v>
      </c>
      <c r="D256" s="5" t="s">
        <v>56</v>
      </c>
      <c r="E256" s="21"/>
      <c r="F256" s="20">
        <v>27888</v>
      </c>
      <c r="G256" s="21"/>
      <c r="H256" s="40">
        <v>31773</v>
      </c>
      <c r="I256" s="21"/>
      <c r="J256" s="22"/>
      <c r="K256" s="21"/>
      <c r="L256" s="21"/>
      <c r="M256" s="21"/>
      <c r="N256" s="41">
        <v>49000</v>
      </c>
      <c r="O256" s="21"/>
      <c r="P256" s="21"/>
      <c r="Q256" s="21"/>
      <c r="R256" s="21"/>
      <c r="S256" s="21"/>
      <c r="T256" s="21"/>
      <c r="U256" s="21"/>
    </row>
    <row r="257" spans="1:21" ht="90" x14ac:dyDescent="0.25">
      <c r="A257" s="28" t="s">
        <v>594</v>
      </c>
      <c r="B257" s="59" t="s">
        <v>674</v>
      </c>
      <c r="C257" s="62" t="s">
        <v>595</v>
      </c>
      <c r="D257" s="5" t="s">
        <v>56</v>
      </c>
      <c r="E257" s="21"/>
      <c r="F257" s="20">
        <v>369.94</v>
      </c>
      <c r="G257" s="41">
        <f>ROUND(LVL!F257/0.702804,2)</f>
        <v>1500.01</v>
      </c>
      <c r="H257" s="21"/>
      <c r="I257" s="21"/>
      <c r="J257" s="21"/>
      <c r="K257" s="21"/>
      <c r="L257" s="21"/>
      <c r="M257" s="21"/>
      <c r="N257" s="40">
        <v>1170</v>
      </c>
      <c r="O257" s="21"/>
      <c r="P257" s="21"/>
      <c r="Q257" s="21"/>
      <c r="R257" s="21"/>
      <c r="S257" s="21"/>
      <c r="T257" s="21"/>
      <c r="U257" s="21"/>
    </row>
    <row r="258" spans="1:21" ht="90" x14ac:dyDescent="0.25">
      <c r="A258" s="28" t="s">
        <v>596</v>
      </c>
      <c r="B258" s="59" t="s">
        <v>675</v>
      </c>
      <c r="C258" s="62" t="s">
        <v>18</v>
      </c>
      <c r="D258" s="5" t="s">
        <v>56</v>
      </c>
      <c r="E258" s="21"/>
      <c r="F258" s="20">
        <v>19210</v>
      </c>
      <c r="G258" s="21"/>
      <c r="H258" s="21"/>
      <c r="I258" s="21"/>
      <c r="J258" s="40">
        <v>30271.5</v>
      </c>
      <c r="K258" s="21"/>
      <c r="L258" s="21"/>
      <c r="M258" s="21"/>
      <c r="N258" s="41">
        <v>42500</v>
      </c>
      <c r="O258" s="21"/>
      <c r="P258" s="21"/>
      <c r="Q258" s="21"/>
      <c r="R258" s="21"/>
      <c r="S258" s="21"/>
      <c r="T258" s="21"/>
      <c r="U258" s="21"/>
    </row>
    <row r="259" spans="1:21" ht="56.25" x14ac:dyDescent="0.25">
      <c r="A259" s="28" t="s">
        <v>597</v>
      </c>
      <c r="B259" s="59" t="s">
        <v>598</v>
      </c>
      <c r="C259" s="62" t="s">
        <v>599</v>
      </c>
      <c r="D259" s="5" t="s">
        <v>56</v>
      </c>
      <c r="E259" s="21"/>
      <c r="F259" s="20">
        <v>19210</v>
      </c>
      <c r="G259" s="21"/>
      <c r="H259" s="21"/>
      <c r="I259" s="41">
        <v>62250</v>
      </c>
      <c r="J259" s="40">
        <v>37692</v>
      </c>
      <c r="K259" s="21"/>
      <c r="L259" s="21"/>
      <c r="M259" s="21"/>
      <c r="N259" s="21"/>
      <c r="O259" s="21"/>
      <c r="P259" s="21"/>
      <c r="Q259" s="21"/>
      <c r="R259" s="21"/>
      <c r="S259" s="21"/>
      <c r="T259" s="21"/>
      <c r="U259" s="21"/>
    </row>
    <row r="260" spans="1:21" ht="90" x14ac:dyDescent="0.25">
      <c r="A260" s="29" t="s">
        <v>600</v>
      </c>
      <c r="B260" s="61" t="s">
        <v>676</v>
      </c>
      <c r="C260" s="63" t="s">
        <v>601</v>
      </c>
      <c r="D260" s="11" t="s">
        <v>56</v>
      </c>
      <c r="E260" s="21"/>
      <c r="F260" s="20">
        <v>483.78</v>
      </c>
      <c r="G260" s="21"/>
      <c r="H260" s="21"/>
      <c r="I260" s="21"/>
      <c r="J260" s="21"/>
      <c r="K260" s="21"/>
      <c r="L260" s="21"/>
      <c r="M260" s="21"/>
      <c r="N260" s="40">
        <v>1300</v>
      </c>
      <c r="O260" s="21"/>
      <c r="P260" s="21"/>
      <c r="Q260" s="21"/>
      <c r="R260" s="21"/>
      <c r="S260" s="21"/>
      <c r="T260" s="21"/>
      <c r="U260" s="21"/>
    </row>
    <row r="261" spans="1:21" x14ac:dyDescent="0.25">
      <c r="A261" s="28" t="s">
        <v>602</v>
      </c>
      <c r="B261" s="59" t="s">
        <v>603</v>
      </c>
      <c r="C261" s="62" t="s">
        <v>224</v>
      </c>
      <c r="D261" s="5"/>
      <c r="E261" s="21"/>
      <c r="F261" s="21"/>
      <c r="G261" s="21"/>
      <c r="H261" s="21"/>
      <c r="I261" s="21"/>
      <c r="J261" s="21"/>
      <c r="K261" s="21"/>
      <c r="L261" s="21"/>
      <c r="M261" s="21"/>
      <c r="N261" s="21"/>
      <c r="O261" s="21"/>
      <c r="P261" s="21"/>
      <c r="Q261" s="21"/>
      <c r="R261" s="21"/>
      <c r="S261" s="21"/>
      <c r="T261" s="21"/>
      <c r="U261" s="21"/>
    </row>
    <row r="262" spans="1:21" ht="56.25" x14ac:dyDescent="0.25">
      <c r="A262" s="65" t="s">
        <v>604</v>
      </c>
      <c r="B262" s="66" t="s">
        <v>605</v>
      </c>
      <c r="C262" s="63" t="s">
        <v>132</v>
      </c>
      <c r="D262" s="11" t="s">
        <v>305</v>
      </c>
      <c r="E262" s="21"/>
      <c r="F262" s="21"/>
      <c r="G262" s="21"/>
      <c r="H262" s="44"/>
      <c r="I262" s="21"/>
      <c r="J262" s="20">
        <v>14207</v>
      </c>
      <c r="K262" s="21"/>
      <c r="L262" s="44"/>
      <c r="M262" s="21"/>
      <c r="N262" s="21"/>
      <c r="O262" s="21"/>
      <c r="P262" s="21"/>
      <c r="Q262" s="21"/>
      <c r="R262" s="21"/>
      <c r="S262" s="21"/>
      <c r="T262" s="21"/>
      <c r="U262" s="21"/>
    </row>
    <row r="263" spans="1:21" ht="45" x14ac:dyDescent="0.25">
      <c r="A263" s="29" t="s">
        <v>606</v>
      </c>
      <c r="B263" s="61" t="s">
        <v>607</v>
      </c>
      <c r="C263" s="63" t="s">
        <v>132</v>
      </c>
      <c r="D263" s="11" t="s">
        <v>105</v>
      </c>
      <c r="E263" s="21"/>
      <c r="F263" s="21"/>
      <c r="G263" s="21"/>
      <c r="H263" s="44"/>
      <c r="I263" s="21"/>
      <c r="J263" s="20">
        <v>3970</v>
      </c>
      <c r="K263" s="21"/>
      <c r="L263" s="40">
        <v>4750</v>
      </c>
      <c r="M263" s="41">
        <v>6659</v>
      </c>
      <c r="N263" s="21"/>
      <c r="O263" s="21"/>
      <c r="P263" s="21"/>
      <c r="Q263" s="21"/>
      <c r="R263" s="21"/>
      <c r="S263" s="21"/>
      <c r="T263" s="21"/>
      <c r="U263" s="21"/>
    </row>
    <row r="264" spans="1:21" ht="45" x14ac:dyDescent="0.25">
      <c r="A264" s="29" t="s">
        <v>608</v>
      </c>
      <c r="B264" s="61" t="s">
        <v>609</v>
      </c>
      <c r="C264" s="63" t="s">
        <v>204</v>
      </c>
      <c r="D264" s="11" t="s">
        <v>68</v>
      </c>
      <c r="E264" s="21"/>
      <c r="F264" s="21"/>
      <c r="G264" s="21"/>
      <c r="H264" s="44"/>
      <c r="I264" s="21"/>
      <c r="J264" s="20">
        <v>3970</v>
      </c>
      <c r="K264" s="21"/>
      <c r="L264" s="40">
        <v>4750</v>
      </c>
      <c r="M264" s="41">
        <v>6659</v>
      </c>
      <c r="N264" s="21"/>
      <c r="O264" s="21"/>
      <c r="P264" s="21"/>
      <c r="Q264" s="21"/>
      <c r="R264" s="21"/>
      <c r="S264" s="21"/>
      <c r="T264" s="21"/>
      <c r="U264" s="21"/>
    </row>
    <row r="265" spans="1:21" ht="45" x14ac:dyDescent="0.25">
      <c r="A265" s="29" t="s">
        <v>610</v>
      </c>
      <c r="B265" s="61" t="s">
        <v>611</v>
      </c>
      <c r="C265" s="63" t="s">
        <v>204</v>
      </c>
      <c r="D265" s="11" t="s">
        <v>105</v>
      </c>
      <c r="E265" s="21"/>
      <c r="F265" s="21"/>
      <c r="G265" s="21"/>
      <c r="H265" s="44"/>
      <c r="I265" s="21"/>
      <c r="J265" s="20">
        <v>3970</v>
      </c>
      <c r="K265" s="21"/>
      <c r="L265" s="21"/>
      <c r="M265" s="40">
        <v>6659</v>
      </c>
      <c r="N265" s="21"/>
      <c r="O265" s="21"/>
      <c r="P265" s="21"/>
      <c r="Q265" s="21"/>
      <c r="R265" s="21"/>
      <c r="S265" s="21"/>
      <c r="T265" s="21"/>
      <c r="U265" s="21"/>
    </row>
    <row r="266" spans="1:21" ht="22.5" x14ac:dyDescent="0.25">
      <c r="A266" s="28" t="s">
        <v>612</v>
      </c>
      <c r="B266" s="59" t="s">
        <v>613</v>
      </c>
      <c r="C266" s="62" t="s">
        <v>149</v>
      </c>
      <c r="D266" s="5" t="s">
        <v>16</v>
      </c>
      <c r="E266" s="21"/>
      <c r="F266" s="20">
        <v>38418</v>
      </c>
      <c r="G266" s="21"/>
      <c r="H266" s="44"/>
      <c r="I266" s="21"/>
      <c r="J266" s="44"/>
      <c r="K266" s="21"/>
      <c r="L266" s="21"/>
      <c r="M266" s="21"/>
      <c r="N266" s="21"/>
      <c r="O266" s="21"/>
      <c r="P266" s="21"/>
      <c r="Q266" s="21"/>
      <c r="R266" s="21"/>
      <c r="S266" s="21"/>
      <c r="T266" s="21"/>
      <c r="U266" s="21"/>
    </row>
    <row r="267" spans="1:21" x14ac:dyDescent="0.25">
      <c r="A267" s="29" t="s">
        <v>614</v>
      </c>
      <c r="B267" s="61" t="s">
        <v>615</v>
      </c>
      <c r="C267" s="63" t="s">
        <v>125</v>
      </c>
      <c r="D267" s="11" t="s">
        <v>16</v>
      </c>
      <c r="E267" s="21"/>
      <c r="F267" s="20">
        <v>35572</v>
      </c>
      <c r="G267" s="21"/>
      <c r="H267" s="21"/>
      <c r="I267" s="21"/>
      <c r="J267" s="21"/>
      <c r="K267" s="21"/>
      <c r="L267" s="21"/>
      <c r="M267" s="21"/>
      <c r="N267" s="21"/>
      <c r="O267" s="21"/>
      <c r="P267" s="21"/>
      <c r="Q267" s="21"/>
      <c r="R267" s="21"/>
      <c r="S267" s="21"/>
      <c r="T267" s="21"/>
      <c r="U267" s="21"/>
    </row>
    <row r="268" spans="1:21" ht="22.5" x14ac:dyDescent="0.25">
      <c r="A268" s="28" t="s">
        <v>616</v>
      </c>
      <c r="B268" s="59" t="s">
        <v>617</v>
      </c>
      <c r="C268" s="62" t="s">
        <v>197</v>
      </c>
      <c r="D268" s="5" t="s">
        <v>64</v>
      </c>
      <c r="E268" s="21"/>
      <c r="F268" s="21"/>
      <c r="G268" s="21"/>
      <c r="H268" s="21"/>
      <c r="I268" s="21"/>
      <c r="J268" s="21"/>
      <c r="K268" s="21"/>
      <c r="L268" s="20">
        <v>200</v>
      </c>
      <c r="M268" s="40">
        <v>7068.8</v>
      </c>
      <c r="N268" s="21"/>
      <c r="O268" s="21"/>
      <c r="P268" s="21"/>
      <c r="Q268" s="21"/>
      <c r="R268" s="21"/>
      <c r="S268" s="21"/>
      <c r="T268" s="21"/>
      <c r="U268" s="21"/>
    </row>
    <row r="269" spans="1:21" ht="22.5" x14ac:dyDescent="0.25">
      <c r="A269" s="28" t="s">
        <v>618</v>
      </c>
      <c r="B269" s="59" t="s">
        <v>619</v>
      </c>
      <c r="C269" s="62" t="s">
        <v>59</v>
      </c>
      <c r="D269" s="5" t="s">
        <v>53</v>
      </c>
      <c r="E269" s="21"/>
      <c r="F269" s="21"/>
      <c r="G269" s="21"/>
      <c r="H269" s="21"/>
      <c r="I269" s="21"/>
      <c r="J269" s="41">
        <v>1387.29</v>
      </c>
      <c r="K269" s="21"/>
      <c r="L269" s="20">
        <v>438</v>
      </c>
      <c r="M269" s="40">
        <v>472.95</v>
      </c>
      <c r="N269" s="21"/>
      <c r="O269" s="21"/>
      <c r="P269" s="21"/>
      <c r="Q269" s="21"/>
      <c r="R269" s="21"/>
      <c r="S269" s="21"/>
      <c r="T269" s="21"/>
      <c r="U269" s="21"/>
    </row>
    <row r="270" spans="1:21" ht="22.5" x14ac:dyDescent="0.25">
      <c r="A270" s="29" t="s">
        <v>620</v>
      </c>
      <c r="B270" s="61" t="s">
        <v>621</v>
      </c>
      <c r="C270" s="63" t="s">
        <v>92</v>
      </c>
      <c r="D270" s="11" t="s">
        <v>64</v>
      </c>
      <c r="E270" s="21"/>
      <c r="F270" s="40">
        <v>427</v>
      </c>
      <c r="G270" s="21"/>
      <c r="H270" s="21"/>
      <c r="I270" s="21"/>
      <c r="J270" s="21"/>
      <c r="K270" s="21"/>
      <c r="L270" s="20">
        <f>ROUND(LVL!K270/0.702804,2)</f>
        <v>250</v>
      </c>
      <c r="M270" s="41">
        <v>3784.8</v>
      </c>
      <c r="N270" s="21"/>
      <c r="O270" s="21"/>
      <c r="P270" s="21"/>
      <c r="Q270" s="21"/>
      <c r="R270" s="21"/>
      <c r="S270" s="21"/>
      <c r="T270" s="21"/>
      <c r="U270" s="21"/>
    </row>
    <row r="271" spans="1:21" ht="22.5" x14ac:dyDescent="0.25">
      <c r="A271" s="28" t="s">
        <v>622</v>
      </c>
      <c r="B271" s="59" t="s">
        <v>623</v>
      </c>
      <c r="C271" s="62" t="s">
        <v>601</v>
      </c>
      <c r="D271" s="5"/>
      <c r="E271" s="21"/>
      <c r="F271" s="21"/>
      <c r="G271" s="21"/>
      <c r="H271" s="21"/>
      <c r="I271" s="21"/>
      <c r="J271" s="21"/>
      <c r="K271" s="21"/>
      <c r="L271" s="21"/>
      <c r="M271" s="21"/>
      <c r="N271" s="21"/>
      <c r="O271" s="21"/>
      <c r="P271" s="21"/>
      <c r="Q271" s="21"/>
      <c r="R271" s="21"/>
      <c r="S271" s="21"/>
      <c r="T271" s="21"/>
      <c r="U271" s="21"/>
    </row>
    <row r="272" spans="1:21" ht="25.5" x14ac:dyDescent="0.25">
      <c r="A272" s="28" t="s">
        <v>624</v>
      </c>
      <c r="B272" s="59" t="s">
        <v>625</v>
      </c>
      <c r="C272" s="62" t="s">
        <v>626</v>
      </c>
      <c r="D272" s="5" t="s">
        <v>68</v>
      </c>
      <c r="E272" s="21"/>
      <c r="F272" s="21"/>
      <c r="G272" s="40">
        <v>10530</v>
      </c>
      <c r="H272" s="21"/>
      <c r="I272" s="21"/>
      <c r="J272" s="20">
        <v>2102.7999999999997</v>
      </c>
      <c r="K272" s="21"/>
      <c r="L272" s="41">
        <v>12000</v>
      </c>
      <c r="M272" s="21"/>
      <c r="N272" s="21"/>
      <c r="O272" s="21"/>
      <c r="P272" s="21"/>
      <c r="Q272" s="21"/>
      <c r="R272" s="21"/>
      <c r="S272" s="21"/>
      <c r="T272" s="21"/>
      <c r="U272" s="21"/>
    </row>
    <row r="274" spans="1:22" s="70" customFormat="1" x14ac:dyDescent="0.25">
      <c r="A274" s="32"/>
      <c r="B274" s="32"/>
      <c r="C274" s="64" t="s">
        <v>636</v>
      </c>
      <c r="D274" s="34"/>
      <c r="E274" s="35">
        <f>E128+E129+E145</f>
        <v>13714.2</v>
      </c>
      <c r="F274" s="35">
        <v>991508.21</v>
      </c>
      <c r="G274" s="35">
        <f>G2+G3+G18+G44+G45+G46+G47+G48+G49+G50+G51+G52+G53+G54+G55+G56+G57+G58+G67+G68+G69+G70+G71+G72+G73+G74+G75+G76+G77+G78+G79+G80+G81+G82+G83+G84+G85+G95+G96+G97+G98+G99+G100+G101+G102+G103+G104+G105+G106+G107+G108+G109+G110+G111+G112+G113+G114+G115+G116+G117+G118+G182+G251</f>
        <v>1630649.3500000006</v>
      </c>
      <c r="H274" s="35">
        <f>H8+H136+H138+H161+H167+H252</f>
        <v>71393</v>
      </c>
      <c r="I274" s="35">
        <f>I4+I59+I60+I61+I62+I63+I64+I65+I66+I92+I93+I94</f>
        <v>936815</v>
      </c>
      <c r="J274" s="35">
        <v>332365.08</v>
      </c>
      <c r="K274" s="35">
        <f>K5+K9+K86+K87+K88+K89+K90+K91+K154+K158+K168</f>
        <v>297883.5</v>
      </c>
      <c r="L274" s="35">
        <f>L19+L23+L29+L30+L31+L36+L124+L126+L143+L155+L156+L165+L175+L176+L180+L181+L185+L208+L212+L214+L231+L232+L235+L236+L237+L238+L242+L243+L245+L268+L269+L270</f>
        <v>102254.6</v>
      </c>
      <c r="M274" s="35">
        <f>M11+M15+M17+M21+M35+M37+M38+M39+M40+M146+M149+M151+M152+M187+M188+M189+M190+M191+M192+M193+M200+M201+M203+M205+M206+M211+M213+M215+M216+M217+M219+M220+M222+M223+M224+M225+M226+M227+M229+M230+M233+M234+M247+M248+M249+M250</f>
        <v>109764.04999999997</v>
      </c>
      <c r="N274" s="35">
        <f>N10+N160</f>
        <v>13950</v>
      </c>
      <c r="O274" s="35"/>
      <c r="P274" s="35"/>
      <c r="Q274" s="35">
        <f>Q202+Q221+Q239+Q244</f>
        <v>41411.699999999997</v>
      </c>
      <c r="R274" s="35">
        <f>R196+R209</f>
        <v>1852.6</v>
      </c>
      <c r="S274" s="35">
        <f>S186+S240+S241</f>
        <v>3095.9</v>
      </c>
      <c r="T274" s="35">
        <f>T207+T210+T246</f>
        <v>2410</v>
      </c>
      <c r="U274" s="35">
        <v>19124</v>
      </c>
      <c r="V274" s="39"/>
    </row>
    <row r="275" spans="1:22" x14ac:dyDescent="0.25">
      <c r="A275" s="32"/>
      <c r="B275" s="32"/>
      <c r="T275" s="72"/>
      <c r="U275" s="72"/>
    </row>
    <row r="277" spans="1:22" x14ac:dyDescent="0.25">
      <c r="F277" s="67"/>
      <c r="G277" s="23" t="s">
        <v>678</v>
      </c>
    </row>
    <row r="278" spans="1:22" x14ac:dyDescent="0.25">
      <c r="F278" s="68"/>
      <c r="G278" s="23" t="s">
        <v>679</v>
      </c>
    </row>
    <row r="279" spans="1:22" x14ac:dyDescent="0.25">
      <c r="F279" s="69"/>
      <c r="G279" s="23" t="s">
        <v>680</v>
      </c>
    </row>
    <row r="280" spans="1:22" x14ac:dyDescent="0.25">
      <c r="F280" s="71"/>
    </row>
    <row r="281" spans="1:22" x14ac:dyDescent="0.25">
      <c r="F281" s="71"/>
    </row>
  </sheetData>
  <autoFilter ref="A1:V275"/>
  <pageMargins left="0.2" right="0.2" top="0.74803149606299213" bottom="0.74803149606299213" header="0.31496062992125984" footer="0.31496062992125984"/>
  <pageSetup paperSize="9"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2"/>
  <sheetViews>
    <sheetView workbookViewId="0">
      <selection activeCell="B7" sqref="B7"/>
    </sheetView>
  </sheetViews>
  <sheetFormatPr defaultColWidth="89.28515625" defaultRowHeight="15" x14ac:dyDescent="0.25"/>
  <cols>
    <col min="1" max="1" width="6.42578125" customWidth="1"/>
    <col min="2" max="3" width="89.28515625" style="58"/>
  </cols>
  <sheetData>
    <row r="1" spans="1:2" x14ac:dyDescent="0.25">
      <c r="A1" t="s">
        <v>0</v>
      </c>
      <c r="B1" s="58" t="s">
        <v>1</v>
      </c>
    </row>
    <row r="2" spans="1:2" ht="75" x14ac:dyDescent="0.25">
      <c r="A2" t="s">
        <v>3</v>
      </c>
      <c r="B2" s="58" t="s">
        <v>4</v>
      </c>
    </row>
    <row r="3" spans="1:2" ht="75" x14ac:dyDescent="0.25">
      <c r="A3" t="s">
        <v>6</v>
      </c>
      <c r="B3" s="58" t="s">
        <v>653</v>
      </c>
    </row>
    <row r="4" spans="1:2" ht="90" x14ac:dyDescent="0.25">
      <c r="A4" t="s">
        <v>8</v>
      </c>
      <c r="B4" s="58" t="s">
        <v>654</v>
      </c>
    </row>
    <row r="5" spans="1:2" ht="90" x14ac:dyDescent="0.25">
      <c r="A5" t="s">
        <v>11</v>
      </c>
      <c r="B5" s="58" t="s">
        <v>655</v>
      </c>
    </row>
    <row r="6" spans="1:2" ht="90" x14ac:dyDescent="0.25">
      <c r="A6" t="s">
        <v>14</v>
      </c>
      <c r="B6" s="58" t="s">
        <v>656</v>
      </c>
    </row>
    <row r="7" spans="1:2" ht="75" x14ac:dyDescent="0.25">
      <c r="A7" t="s">
        <v>17</v>
      </c>
      <c r="B7" s="58" t="s">
        <v>657</v>
      </c>
    </row>
    <row r="8" spans="1:2" ht="75" x14ac:dyDescent="0.25">
      <c r="A8" t="s">
        <v>20</v>
      </c>
      <c r="B8" s="58" t="s">
        <v>658</v>
      </c>
    </row>
    <row r="9" spans="1:2" x14ac:dyDescent="0.25">
      <c r="A9" t="s">
        <v>23</v>
      </c>
      <c r="B9" s="58" t="s">
        <v>24</v>
      </c>
    </row>
    <row r="10" spans="1:2" ht="60" x14ac:dyDescent="0.25">
      <c r="A10" t="s">
        <v>26</v>
      </c>
      <c r="B10" s="58" t="s">
        <v>659</v>
      </c>
    </row>
    <row r="11" spans="1:2" x14ac:dyDescent="0.25">
      <c r="A11" t="s">
        <v>29</v>
      </c>
      <c r="B11" s="58" t="s">
        <v>30</v>
      </c>
    </row>
    <row r="12" spans="1:2" ht="75" x14ac:dyDescent="0.25">
      <c r="A12" t="s">
        <v>32</v>
      </c>
      <c r="B12" s="58" t="s">
        <v>660</v>
      </c>
    </row>
    <row r="13" spans="1:2" x14ac:dyDescent="0.25">
      <c r="A13" t="s">
        <v>33</v>
      </c>
      <c r="B13" s="58" t="s">
        <v>34</v>
      </c>
    </row>
    <row r="14" spans="1:2" ht="45" x14ac:dyDescent="0.25">
      <c r="A14" t="s">
        <v>36</v>
      </c>
      <c r="B14" s="58" t="s">
        <v>37</v>
      </c>
    </row>
    <row r="15" spans="1:2" x14ac:dyDescent="0.25">
      <c r="A15" t="s">
        <v>38</v>
      </c>
      <c r="B15" s="58" t="s">
        <v>39</v>
      </c>
    </row>
    <row r="16" spans="1:2" x14ac:dyDescent="0.25">
      <c r="A16" t="s">
        <v>41</v>
      </c>
      <c r="B16" s="58" t="s">
        <v>42</v>
      </c>
    </row>
    <row r="17" spans="1:2" ht="45" x14ac:dyDescent="0.25">
      <c r="A17" t="s">
        <v>45</v>
      </c>
      <c r="B17" s="58" t="s">
        <v>639</v>
      </c>
    </row>
    <row r="18" spans="1:2" ht="45" x14ac:dyDescent="0.25">
      <c r="A18" t="s">
        <v>48</v>
      </c>
      <c r="B18" s="58" t="s">
        <v>49</v>
      </c>
    </row>
    <row r="19" spans="1:2" x14ac:dyDescent="0.25">
      <c r="A19" t="s">
        <v>51</v>
      </c>
      <c r="B19" s="58" t="s">
        <v>52</v>
      </c>
    </row>
    <row r="20" spans="1:2" x14ac:dyDescent="0.25">
      <c r="A20" t="s">
        <v>54</v>
      </c>
      <c r="B20" s="58" t="s">
        <v>55</v>
      </c>
    </row>
    <row r="21" spans="1:2" x14ac:dyDescent="0.25">
      <c r="A21" t="s">
        <v>57</v>
      </c>
      <c r="B21" s="58" t="s">
        <v>58</v>
      </c>
    </row>
    <row r="22" spans="1:2" x14ac:dyDescent="0.25">
      <c r="A22" t="s">
        <v>60</v>
      </c>
      <c r="B22" s="58" t="s">
        <v>61</v>
      </c>
    </row>
    <row r="23" spans="1:2" x14ac:dyDescent="0.25">
      <c r="A23" t="s">
        <v>62</v>
      </c>
      <c r="B23" s="58" t="s">
        <v>63</v>
      </c>
    </row>
    <row r="24" spans="1:2" x14ac:dyDescent="0.25">
      <c r="A24" t="s">
        <v>65</v>
      </c>
      <c r="B24" s="58" t="s">
        <v>66</v>
      </c>
    </row>
    <row r="25" spans="1:2" x14ac:dyDescent="0.25">
      <c r="A25" t="s">
        <v>69</v>
      </c>
      <c r="B25" s="58" t="s">
        <v>70</v>
      </c>
    </row>
    <row r="26" spans="1:2" x14ac:dyDescent="0.25">
      <c r="A26" t="s">
        <v>72</v>
      </c>
      <c r="B26" s="58" t="s">
        <v>73</v>
      </c>
    </row>
    <row r="27" spans="1:2" ht="45" x14ac:dyDescent="0.25">
      <c r="A27" t="s">
        <v>75</v>
      </c>
      <c r="B27" s="58" t="s">
        <v>76</v>
      </c>
    </row>
    <row r="28" spans="1:2" ht="30" x14ac:dyDescent="0.25">
      <c r="A28" t="s">
        <v>78</v>
      </c>
      <c r="B28" s="58" t="s">
        <v>79</v>
      </c>
    </row>
    <row r="29" spans="1:2" ht="30" x14ac:dyDescent="0.25">
      <c r="A29" t="s">
        <v>80</v>
      </c>
      <c r="B29" s="58" t="s">
        <v>661</v>
      </c>
    </row>
    <row r="30" spans="1:2" ht="30" x14ac:dyDescent="0.25">
      <c r="A30" t="s">
        <v>82</v>
      </c>
      <c r="B30" s="58" t="s">
        <v>662</v>
      </c>
    </row>
    <row r="31" spans="1:2" ht="30" x14ac:dyDescent="0.25">
      <c r="A31" t="s">
        <v>84</v>
      </c>
      <c r="B31" s="58" t="s">
        <v>663</v>
      </c>
    </row>
    <row r="32" spans="1:2" ht="30" x14ac:dyDescent="0.25">
      <c r="A32" t="s">
        <v>85</v>
      </c>
      <c r="B32" s="58" t="s">
        <v>664</v>
      </c>
    </row>
    <row r="33" spans="1:2" x14ac:dyDescent="0.25">
      <c r="A33" t="s">
        <v>88</v>
      </c>
      <c r="B33" s="58" t="s">
        <v>89</v>
      </c>
    </row>
    <row r="34" spans="1:2" x14ac:dyDescent="0.25">
      <c r="A34" t="s">
        <v>90</v>
      </c>
      <c r="B34" s="58" t="s">
        <v>91</v>
      </c>
    </row>
    <row r="35" spans="1:2" x14ac:dyDescent="0.25">
      <c r="A35" t="s">
        <v>93</v>
      </c>
      <c r="B35" s="58" t="s">
        <v>94</v>
      </c>
    </row>
    <row r="36" spans="1:2" x14ac:dyDescent="0.25">
      <c r="A36" t="s">
        <v>96</v>
      </c>
      <c r="B36" s="58" t="s">
        <v>640</v>
      </c>
    </row>
    <row r="37" spans="1:2" x14ac:dyDescent="0.25">
      <c r="A37" t="s">
        <v>97</v>
      </c>
      <c r="B37" s="58" t="s">
        <v>641</v>
      </c>
    </row>
    <row r="38" spans="1:2" x14ac:dyDescent="0.25">
      <c r="A38" t="s">
        <v>98</v>
      </c>
      <c r="B38" s="58" t="s">
        <v>642</v>
      </c>
    </row>
    <row r="39" spans="1:2" x14ac:dyDescent="0.25">
      <c r="A39" t="s">
        <v>99</v>
      </c>
      <c r="B39" s="58" t="s">
        <v>643</v>
      </c>
    </row>
    <row r="40" spans="1:2" x14ac:dyDescent="0.25">
      <c r="A40" t="s">
        <v>100</v>
      </c>
      <c r="B40" s="58" t="s">
        <v>644</v>
      </c>
    </row>
    <row r="41" spans="1:2" x14ac:dyDescent="0.25">
      <c r="A41" t="s">
        <v>101</v>
      </c>
      <c r="B41" s="58" t="s">
        <v>102</v>
      </c>
    </row>
    <row r="42" spans="1:2" x14ac:dyDescent="0.25">
      <c r="A42" t="s">
        <v>103</v>
      </c>
      <c r="B42" s="58" t="s">
        <v>104</v>
      </c>
    </row>
    <row r="43" spans="1:2" x14ac:dyDescent="0.25">
      <c r="A43" t="s">
        <v>106</v>
      </c>
      <c r="B43" s="58" t="s">
        <v>107</v>
      </c>
    </row>
    <row r="44" spans="1:2" x14ac:dyDescent="0.25">
      <c r="A44" t="s">
        <v>110</v>
      </c>
      <c r="B44" s="58" t="s">
        <v>111</v>
      </c>
    </row>
    <row r="45" spans="1:2" x14ac:dyDescent="0.25">
      <c r="A45" t="s">
        <v>114</v>
      </c>
      <c r="B45" s="58" t="s">
        <v>115</v>
      </c>
    </row>
    <row r="46" spans="1:2" x14ac:dyDescent="0.25">
      <c r="A46" t="s">
        <v>117</v>
      </c>
      <c r="B46" s="58" t="s">
        <v>118</v>
      </c>
    </row>
    <row r="47" spans="1:2" x14ac:dyDescent="0.25">
      <c r="A47" t="s">
        <v>119</v>
      </c>
      <c r="B47" s="58" t="s">
        <v>120</v>
      </c>
    </row>
    <row r="48" spans="1:2" x14ac:dyDescent="0.25">
      <c r="A48" t="s">
        <v>121</v>
      </c>
      <c r="B48" s="58" t="s">
        <v>122</v>
      </c>
    </row>
    <row r="49" spans="1:2" x14ac:dyDescent="0.25">
      <c r="A49" t="s">
        <v>123</v>
      </c>
      <c r="B49" s="58" t="s">
        <v>124</v>
      </c>
    </row>
    <row r="50" spans="1:2" x14ac:dyDescent="0.25">
      <c r="A50" t="s">
        <v>126</v>
      </c>
      <c r="B50" s="58" t="s">
        <v>127</v>
      </c>
    </row>
    <row r="51" spans="1:2" x14ac:dyDescent="0.25">
      <c r="A51" t="s">
        <v>128</v>
      </c>
      <c r="B51" s="58" t="s">
        <v>129</v>
      </c>
    </row>
    <row r="52" spans="1:2" x14ac:dyDescent="0.25">
      <c r="A52" t="s">
        <v>130</v>
      </c>
      <c r="B52" s="58" t="s">
        <v>131</v>
      </c>
    </row>
    <row r="53" spans="1:2" x14ac:dyDescent="0.25">
      <c r="A53" t="s">
        <v>133</v>
      </c>
      <c r="B53" s="58" t="s">
        <v>134</v>
      </c>
    </row>
    <row r="54" spans="1:2" x14ac:dyDescent="0.25">
      <c r="A54" t="s">
        <v>136</v>
      </c>
      <c r="B54" s="58" t="s">
        <v>137</v>
      </c>
    </row>
    <row r="55" spans="1:2" x14ac:dyDescent="0.25">
      <c r="A55" t="s">
        <v>138</v>
      </c>
      <c r="B55" s="58" t="s">
        <v>139</v>
      </c>
    </row>
    <row r="56" spans="1:2" x14ac:dyDescent="0.25">
      <c r="A56" t="s">
        <v>140</v>
      </c>
      <c r="B56" s="58" t="s">
        <v>141</v>
      </c>
    </row>
    <row r="57" spans="1:2" x14ac:dyDescent="0.25">
      <c r="A57" t="s">
        <v>142</v>
      </c>
      <c r="B57" s="58" t="s">
        <v>143</v>
      </c>
    </row>
    <row r="58" spans="1:2" x14ac:dyDescent="0.25">
      <c r="A58" t="s">
        <v>144</v>
      </c>
      <c r="B58" s="58" t="s">
        <v>145</v>
      </c>
    </row>
    <row r="59" spans="1:2" x14ac:dyDescent="0.25">
      <c r="A59" t="s">
        <v>146</v>
      </c>
      <c r="B59" s="58" t="s">
        <v>645</v>
      </c>
    </row>
    <row r="60" spans="1:2" x14ac:dyDescent="0.25">
      <c r="A60" t="s">
        <v>148</v>
      </c>
      <c r="B60" s="58" t="s">
        <v>646</v>
      </c>
    </row>
    <row r="61" spans="1:2" x14ac:dyDescent="0.25">
      <c r="A61" t="s">
        <v>150</v>
      </c>
      <c r="B61" s="58" t="s">
        <v>647</v>
      </c>
    </row>
    <row r="62" spans="1:2" x14ac:dyDescent="0.25">
      <c r="A62" t="s">
        <v>151</v>
      </c>
      <c r="B62" s="58" t="s">
        <v>648</v>
      </c>
    </row>
    <row r="63" spans="1:2" x14ac:dyDescent="0.25">
      <c r="A63" t="s">
        <v>152</v>
      </c>
      <c r="B63" s="58" t="s">
        <v>649</v>
      </c>
    </row>
    <row r="64" spans="1:2" x14ac:dyDescent="0.25">
      <c r="A64" t="s">
        <v>153</v>
      </c>
      <c r="B64" s="58" t="s">
        <v>650</v>
      </c>
    </row>
    <row r="65" spans="1:2" x14ac:dyDescent="0.25">
      <c r="A65" t="s">
        <v>154</v>
      </c>
      <c r="B65" s="58" t="s">
        <v>651</v>
      </c>
    </row>
    <row r="66" spans="1:2" x14ac:dyDescent="0.25">
      <c r="A66" t="s">
        <v>156</v>
      </c>
      <c r="B66" s="58" t="s">
        <v>652</v>
      </c>
    </row>
    <row r="67" spans="1:2" x14ac:dyDescent="0.25">
      <c r="A67" t="s">
        <v>157</v>
      </c>
      <c r="B67" s="58" t="s">
        <v>158</v>
      </c>
    </row>
    <row r="68" spans="1:2" x14ac:dyDescent="0.25">
      <c r="A68" t="s">
        <v>160</v>
      </c>
      <c r="B68" s="58" t="s">
        <v>161</v>
      </c>
    </row>
    <row r="69" spans="1:2" x14ac:dyDescent="0.25">
      <c r="A69" t="s">
        <v>162</v>
      </c>
      <c r="B69" s="58" t="s">
        <v>163</v>
      </c>
    </row>
    <row r="70" spans="1:2" x14ac:dyDescent="0.25">
      <c r="A70" t="s">
        <v>164</v>
      </c>
      <c r="B70" s="58" t="s">
        <v>165</v>
      </c>
    </row>
    <row r="71" spans="1:2" x14ac:dyDescent="0.25">
      <c r="A71" t="s">
        <v>166</v>
      </c>
      <c r="B71" s="58" t="s">
        <v>167</v>
      </c>
    </row>
    <row r="72" spans="1:2" x14ac:dyDescent="0.25">
      <c r="A72" t="s">
        <v>169</v>
      </c>
      <c r="B72" s="58" t="s">
        <v>170</v>
      </c>
    </row>
    <row r="73" spans="1:2" x14ac:dyDescent="0.25">
      <c r="A73" t="s">
        <v>172</v>
      </c>
      <c r="B73" s="58" t="s">
        <v>173</v>
      </c>
    </row>
    <row r="74" spans="1:2" x14ac:dyDescent="0.25">
      <c r="A74" t="s">
        <v>174</v>
      </c>
      <c r="B74" s="58" t="s">
        <v>175</v>
      </c>
    </row>
    <row r="75" spans="1:2" x14ac:dyDescent="0.25">
      <c r="A75" t="s">
        <v>177</v>
      </c>
      <c r="B75" s="58" t="s">
        <v>178</v>
      </c>
    </row>
    <row r="76" spans="1:2" x14ac:dyDescent="0.25">
      <c r="A76" t="s">
        <v>179</v>
      </c>
      <c r="B76" s="58" t="s">
        <v>180</v>
      </c>
    </row>
    <row r="77" spans="1:2" x14ac:dyDescent="0.25">
      <c r="A77" t="s">
        <v>181</v>
      </c>
      <c r="B77" s="58" t="s">
        <v>182</v>
      </c>
    </row>
    <row r="78" spans="1:2" x14ac:dyDescent="0.25">
      <c r="A78" t="s">
        <v>183</v>
      </c>
      <c r="B78" s="58" t="s">
        <v>184</v>
      </c>
    </row>
    <row r="79" spans="1:2" x14ac:dyDescent="0.25">
      <c r="A79" t="s">
        <v>185</v>
      </c>
      <c r="B79" s="58" t="s">
        <v>186</v>
      </c>
    </row>
    <row r="80" spans="1:2" x14ac:dyDescent="0.25">
      <c r="A80" t="s">
        <v>187</v>
      </c>
      <c r="B80" s="58" t="s">
        <v>188</v>
      </c>
    </row>
    <row r="81" spans="1:2" x14ac:dyDescent="0.25">
      <c r="A81" t="s">
        <v>189</v>
      </c>
      <c r="B81" s="58" t="s">
        <v>190</v>
      </c>
    </row>
    <row r="82" spans="1:2" x14ac:dyDescent="0.25">
      <c r="A82" t="s">
        <v>191</v>
      </c>
      <c r="B82" s="58" t="s">
        <v>192</v>
      </c>
    </row>
    <row r="83" spans="1:2" x14ac:dyDescent="0.25">
      <c r="A83" t="s">
        <v>193</v>
      </c>
      <c r="B83" s="58" t="s">
        <v>194</v>
      </c>
    </row>
    <row r="84" spans="1:2" x14ac:dyDescent="0.25">
      <c r="A84" t="s">
        <v>195</v>
      </c>
      <c r="B84" s="58" t="s">
        <v>196</v>
      </c>
    </row>
    <row r="85" spans="1:2" x14ac:dyDescent="0.25">
      <c r="A85" t="s">
        <v>198</v>
      </c>
      <c r="B85" s="58" t="s">
        <v>199</v>
      </c>
    </row>
    <row r="86" spans="1:2" x14ac:dyDescent="0.25">
      <c r="A86" t="s">
        <v>200</v>
      </c>
      <c r="B86" s="58" t="s">
        <v>201</v>
      </c>
    </row>
    <row r="87" spans="1:2" x14ac:dyDescent="0.25">
      <c r="A87" t="s">
        <v>202</v>
      </c>
      <c r="B87" s="58" t="s">
        <v>203</v>
      </c>
    </row>
    <row r="88" spans="1:2" x14ac:dyDescent="0.25">
      <c r="A88" t="s">
        <v>205</v>
      </c>
      <c r="B88" s="58" t="s">
        <v>206</v>
      </c>
    </row>
    <row r="89" spans="1:2" x14ac:dyDescent="0.25">
      <c r="A89" t="s">
        <v>208</v>
      </c>
      <c r="B89" s="58" t="s">
        <v>209</v>
      </c>
    </row>
    <row r="90" spans="1:2" x14ac:dyDescent="0.25">
      <c r="A90" t="s">
        <v>210</v>
      </c>
      <c r="B90" s="58" t="s">
        <v>211</v>
      </c>
    </row>
    <row r="91" spans="1:2" x14ac:dyDescent="0.25">
      <c r="A91" t="s">
        <v>212</v>
      </c>
      <c r="B91" s="58" t="s">
        <v>213</v>
      </c>
    </row>
    <row r="92" spans="1:2" x14ac:dyDescent="0.25">
      <c r="A92" t="s">
        <v>214</v>
      </c>
      <c r="B92" s="58" t="s">
        <v>215</v>
      </c>
    </row>
    <row r="93" spans="1:2" x14ac:dyDescent="0.25">
      <c r="A93" t="s">
        <v>216</v>
      </c>
      <c r="B93" s="58" t="s">
        <v>217</v>
      </c>
    </row>
    <row r="94" spans="1:2" x14ac:dyDescent="0.25">
      <c r="A94" t="s">
        <v>218</v>
      </c>
      <c r="B94" s="58" t="s">
        <v>219</v>
      </c>
    </row>
    <row r="95" spans="1:2" x14ac:dyDescent="0.25">
      <c r="A95" t="s">
        <v>220</v>
      </c>
      <c r="B95" s="58" t="s">
        <v>221</v>
      </c>
    </row>
    <row r="96" spans="1:2" x14ac:dyDescent="0.25">
      <c r="A96" t="s">
        <v>222</v>
      </c>
      <c r="B96" s="58" t="s">
        <v>223</v>
      </c>
    </row>
    <row r="97" spans="1:2" x14ac:dyDescent="0.25">
      <c r="A97" t="s">
        <v>225</v>
      </c>
      <c r="B97" s="58" t="s">
        <v>226</v>
      </c>
    </row>
    <row r="98" spans="1:2" x14ac:dyDescent="0.25">
      <c r="A98" t="s">
        <v>228</v>
      </c>
      <c r="B98" s="58" t="s">
        <v>229</v>
      </c>
    </row>
    <row r="99" spans="1:2" x14ac:dyDescent="0.25">
      <c r="A99" t="s">
        <v>230</v>
      </c>
      <c r="B99" s="58" t="s">
        <v>231</v>
      </c>
    </row>
    <row r="100" spans="1:2" x14ac:dyDescent="0.25">
      <c r="A100" t="s">
        <v>232</v>
      </c>
      <c r="B100" s="58" t="s">
        <v>233</v>
      </c>
    </row>
    <row r="101" spans="1:2" x14ac:dyDescent="0.25">
      <c r="A101" t="s">
        <v>234</v>
      </c>
      <c r="B101" s="58" t="s">
        <v>235</v>
      </c>
    </row>
    <row r="102" spans="1:2" x14ac:dyDescent="0.25">
      <c r="A102" t="s">
        <v>236</v>
      </c>
      <c r="B102" s="58" t="s">
        <v>237</v>
      </c>
    </row>
    <row r="103" spans="1:2" x14ac:dyDescent="0.25">
      <c r="A103" t="s">
        <v>238</v>
      </c>
      <c r="B103" s="58" t="s">
        <v>239</v>
      </c>
    </row>
    <row r="104" spans="1:2" x14ac:dyDescent="0.25">
      <c r="A104" t="s">
        <v>240</v>
      </c>
      <c r="B104" s="58" t="s">
        <v>241</v>
      </c>
    </row>
    <row r="105" spans="1:2" x14ac:dyDescent="0.25">
      <c r="A105" t="s">
        <v>243</v>
      </c>
      <c r="B105" s="58" t="s">
        <v>244</v>
      </c>
    </row>
    <row r="106" spans="1:2" x14ac:dyDescent="0.25">
      <c r="A106" t="s">
        <v>245</v>
      </c>
      <c r="B106" s="58" t="s">
        <v>246</v>
      </c>
    </row>
    <row r="107" spans="1:2" x14ac:dyDescent="0.25">
      <c r="A107" t="s">
        <v>247</v>
      </c>
      <c r="B107" s="58" t="s">
        <v>248</v>
      </c>
    </row>
    <row r="108" spans="1:2" x14ac:dyDescent="0.25">
      <c r="A108" t="s">
        <v>249</v>
      </c>
      <c r="B108" s="58" t="s">
        <v>250</v>
      </c>
    </row>
    <row r="109" spans="1:2" x14ac:dyDescent="0.25">
      <c r="A109" t="s">
        <v>251</v>
      </c>
      <c r="B109" s="58" t="s">
        <v>252</v>
      </c>
    </row>
    <row r="110" spans="1:2" x14ac:dyDescent="0.25">
      <c r="A110" t="s">
        <v>253</v>
      </c>
      <c r="B110" s="58" t="s">
        <v>254</v>
      </c>
    </row>
    <row r="111" spans="1:2" x14ac:dyDescent="0.25">
      <c r="A111" t="s">
        <v>255</v>
      </c>
      <c r="B111" s="58" t="s">
        <v>256</v>
      </c>
    </row>
    <row r="112" spans="1:2" x14ac:dyDescent="0.25">
      <c r="A112" t="s">
        <v>257</v>
      </c>
      <c r="B112" s="58" t="s">
        <v>258</v>
      </c>
    </row>
    <row r="113" spans="1:2" x14ac:dyDescent="0.25">
      <c r="A113" t="s">
        <v>259</v>
      </c>
      <c r="B113" s="58" t="s">
        <v>260</v>
      </c>
    </row>
    <row r="114" spans="1:2" x14ac:dyDescent="0.25">
      <c r="A114" t="s">
        <v>261</v>
      </c>
      <c r="B114" s="58" t="s">
        <v>262</v>
      </c>
    </row>
    <row r="115" spans="1:2" x14ac:dyDescent="0.25">
      <c r="A115" t="s">
        <v>264</v>
      </c>
      <c r="B115" s="58" t="s">
        <v>265</v>
      </c>
    </row>
    <row r="116" spans="1:2" x14ac:dyDescent="0.25">
      <c r="A116" t="s">
        <v>266</v>
      </c>
      <c r="B116" s="58" t="s">
        <v>267</v>
      </c>
    </row>
    <row r="117" spans="1:2" x14ac:dyDescent="0.25">
      <c r="A117" t="s">
        <v>268</v>
      </c>
      <c r="B117" s="58" t="s">
        <v>269</v>
      </c>
    </row>
    <row r="118" spans="1:2" x14ac:dyDescent="0.25">
      <c r="A118" t="s">
        <v>270</v>
      </c>
      <c r="B118" s="58" t="s">
        <v>271</v>
      </c>
    </row>
    <row r="119" spans="1:2" x14ac:dyDescent="0.25">
      <c r="A119" t="s">
        <v>272</v>
      </c>
      <c r="B119" s="58" t="s">
        <v>273</v>
      </c>
    </row>
    <row r="120" spans="1:2" x14ac:dyDescent="0.25">
      <c r="A120" t="s">
        <v>274</v>
      </c>
      <c r="B120" s="58" t="s">
        <v>275</v>
      </c>
    </row>
    <row r="121" spans="1:2" x14ac:dyDescent="0.25">
      <c r="A121" t="s">
        <v>276</v>
      </c>
      <c r="B121" s="58" t="s">
        <v>277</v>
      </c>
    </row>
    <row r="122" spans="1:2" x14ac:dyDescent="0.25">
      <c r="A122" t="s">
        <v>278</v>
      </c>
      <c r="B122" s="58" t="s">
        <v>279</v>
      </c>
    </row>
    <row r="123" spans="1:2" x14ac:dyDescent="0.25">
      <c r="A123" t="s">
        <v>280</v>
      </c>
      <c r="B123" s="58" t="s">
        <v>281</v>
      </c>
    </row>
    <row r="124" spans="1:2" x14ac:dyDescent="0.25">
      <c r="A124" t="s">
        <v>282</v>
      </c>
      <c r="B124" s="58" t="s">
        <v>283</v>
      </c>
    </row>
    <row r="125" spans="1:2" x14ac:dyDescent="0.25">
      <c r="A125" t="s">
        <v>284</v>
      </c>
      <c r="B125" s="58" t="s">
        <v>285</v>
      </c>
    </row>
    <row r="126" spans="1:2" x14ac:dyDescent="0.25">
      <c r="A126" t="s">
        <v>286</v>
      </c>
      <c r="B126" s="58" t="s">
        <v>287</v>
      </c>
    </row>
    <row r="127" spans="1:2" x14ac:dyDescent="0.25">
      <c r="A127" t="s">
        <v>288</v>
      </c>
      <c r="B127" s="58" t="s">
        <v>289</v>
      </c>
    </row>
    <row r="128" spans="1:2" x14ac:dyDescent="0.25">
      <c r="A128" t="s">
        <v>290</v>
      </c>
      <c r="B128" s="58" t="s">
        <v>291</v>
      </c>
    </row>
    <row r="129" spans="1:2" x14ac:dyDescent="0.25">
      <c r="A129" t="s">
        <v>293</v>
      </c>
      <c r="B129" s="58" t="s">
        <v>294</v>
      </c>
    </row>
    <row r="130" spans="1:2" ht="45" x14ac:dyDescent="0.25">
      <c r="A130" t="s">
        <v>295</v>
      </c>
      <c r="B130" s="58" t="s">
        <v>296</v>
      </c>
    </row>
    <row r="131" spans="1:2" ht="45" x14ac:dyDescent="0.25">
      <c r="A131" t="s">
        <v>297</v>
      </c>
      <c r="B131" s="58" t="s">
        <v>298</v>
      </c>
    </row>
    <row r="132" spans="1:2" ht="45" x14ac:dyDescent="0.25">
      <c r="A132" t="s">
        <v>299</v>
      </c>
      <c r="B132" s="58" t="s">
        <v>300</v>
      </c>
    </row>
    <row r="133" spans="1:2" ht="45" x14ac:dyDescent="0.25">
      <c r="A133" t="s">
        <v>301</v>
      </c>
      <c r="B133" s="58" t="s">
        <v>302</v>
      </c>
    </row>
    <row r="134" spans="1:2" ht="30" x14ac:dyDescent="0.25">
      <c r="A134" t="s">
        <v>303</v>
      </c>
      <c r="B134" s="58" t="s">
        <v>304</v>
      </c>
    </row>
    <row r="135" spans="1:2" ht="45" x14ac:dyDescent="0.25">
      <c r="A135" t="s">
        <v>306</v>
      </c>
      <c r="B135" s="58" t="s">
        <v>307</v>
      </c>
    </row>
    <row r="136" spans="1:2" ht="30" x14ac:dyDescent="0.25">
      <c r="A136" t="s">
        <v>308</v>
      </c>
      <c r="B136" s="58" t="s">
        <v>309</v>
      </c>
    </row>
    <row r="137" spans="1:2" ht="45" x14ac:dyDescent="0.25">
      <c r="A137" t="s">
        <v>310</v>
      </c>
      <c r="B137" s="58" t="s">
        <v>311</v>
      </c>
    </row>
    <row r="138" spans="1:2" ht="30" x14ac:dyDescent="0.25">
      <c r="A138" t="s">
        <v>312</v>
      </c>
      <c r="B138" s="58" t="s">
        <v>313</v>
      </c>
    </row>
    <row r="139" spans="1:2" ht="45" x14ac:dyDescent="0.25">
      <c r="A139" t="s">
        <v>314</v>
      </c>
      <c r="B139" s="58" t="s">
        <v>315</v>
      </c>
    </row>
    <row r="140" spans="1:2" ht="45" x14ac:dyDescent="0.25">
      <c r="A140" t="s">
        <v>317</v>
      </c>
      <c r="B140" s="58" t="s">
        <v>318</v>
      </c>
    </row>
    <row r="141" spans="1:2" x14ac:dyDescent="0.25">
      <c r="A141" t="s">
        <v>319</v>
      </c>
      <c r="B141" s="58" t="s">
        <v>320</v>
      </c>
    </row>
    <row r="142" spans="1:2" x14ac:dyDescent="0.25">
      <c r="A142" t="s">
        <v>321</v>
      </c>
      <c r="B142" s="58" t="s">
        <v>322</v>
      </c>
    </row>
    <row r="143" spans="1:2" x14ac:dyDescent="0.25">
      <c r="A143" t="s">
        <v>323</v>
      </c>
      <c r="B143" s="58" t="s">
        <v>324</v>
      </c>
    </row>
    <row r="144" spans="1:2" x14ac:dyDescent="0.25">
      <c r="A144" t="s">
        <v>326</v>
      </c>
      <c r="B144" s="58" t="s">
        <v>327</v>
      </c>
    </row>
    <row r="145" spans="1:2" x14ac:dyDescent="0.25">
      <c r="A145" t="s">
        <v>330</v>
      </c>
      <c r="B145" s="58" t="s">
        <v>331</v>
      </c>
    </row>
    <row r="146" spans="1:2" x14ac:dyDescent="0.25">
      <c r="A146" t="s">
        <v>333</v>
      </c>
      <c r="B146" s="58" t="s">
        <v>334</v>
      </c>
    </row>
    <row r="147" spans="1:2" x14ac:dyDescent="0.25">
      <c r="A147" t="s">
        <v>335</v>
      </c>
      <c r="B147" s="58" t="s">
        <v>336</v>
      </c>
    </row>
    <row r="148" spans="1:2" x14ac:dyDescent="0.25">
      <c r="A148" t="s">
        <v>337</v>
      </c>
      <c r="B148" s="58" t="s">
        <v>338</v>
      </c>
    </row>
    <row r="149" spans="1:2" x14ac:dyDescent="0.25">
      <c r="A149" t="s">
        <v>339</v>
      </c>
      <c r="B149" s="58" t="s">
        <v>340</v>
      </c>
    </row>
    <row r="150" spans="1:2" x14ac:dyDescent="0.25">
      <c r="A150" t="s">
        <v>341</v>
      </c>
      <c r="B150" s="58" t="s">
        <v>342</v>
      </c>
    </row>
    <row r="151" spans="1:2" x14ac:dyDescent="0.25">
      <c r="A151" t="s">
        <v>343</v>
      </c>
      <c r="B151" s="58" t="s">
        <v>344</v>
      </c>
    </row>
    <row r="152" spans="1:2" x14ac:dyDescent="0.25">
      <c r="A152" t="s">
        <v>345</v>
      </c>
      <c r="B152" s="58" t="s">
        <v>346</v>
      </c>
    </row>
    <row r="153" spans="1:2" x14ac:dyDescent="0.25">
      <c r="A153" t="s">
        <v>347</v>
      </c>
      <c r="B153" s="58" t="s">
        <v>348</v>
      </c>
    </row>
    <row r="154" spans="1:2" x14ac:dyDescent="0.25">
      <c r="A154" t="s">
        <v>349</v>
      </c>
      <c r="B154" s="58" t="s">
        <v>350</v>
      </c>
    </row>
    <row r="155" spans="1:2" x14ac:dyDescent="0.25">
      <c r="A155" t="s">
        <v>352</v>
      </c>
      <c r="B155" s="58" t="s">
        <v>353</v>
      </c>
    </row>
    <row r="156" spans="1:2" x14ac:dyDescent="0.25">
      <c r="A156" t="s">
        <v>355</v>
      </c>
      <c r="B156" s="58" t="s">
        <v>356</v>
      </c>
    </row>
    <row r="157" spans="1:2" x14ac:dyDescent="0.25">
      <c r="A157" t="s">
        <v>357</v>
      </c>
      <c r="B157" s="58" t="s">
        <v>358</v>
      </c>
    </row>
    <row r="158" spans="1:2" x14ac:dyDescent="0.25">
      <c r="A158" t="s">
        <v>359</v>
      </c>
      <c r="B158" s="58" t="s">
        <v>360</v>
      </c>
    </row>
    <row r="159" spans="1:2" x14ac:dyDescent="0.25">
      <c r="A159" t="s">
        <v>361</v>
      </c>
      <c r="B159" s="58" t="s">
        <v>362</v>
      </c>
    </row>
    <row r="160" spans="1:2" x14ac:dyDescent="0.25">
      <c r="A160" t="s">
        <v>364</v>
      </c>
      <c r="B160" s="58" t="s">
        <v>365</v>
      </c>
    </row>
    <row r="161" spans="1:2" x14ac:dyDescent="0.25">
      <c r="A161" t="s">
        <v>368</v>
      </c>
      <c r="B161" s="58" t="s">
        <v>369</v>
      </c>
    </row>
    <row r="162" spans="1:2" x14ac:dyDescent="0.25">
      <c r="A162" t="s">
        <v>370</v>
      </c>
      <c r="B162" s="58" t="s">
        <v>371</v>
      </c>
    </row>
    <row r="163" spans="1:2" x14ac:dyDescent="0.25">
      <c r="A163" t="s">
        <v>372</v>
      </c>
      <c r="B163" s="58" t="s">
        <v>373</v>
      </c>
    </row>
    <row r="164" spans="1:2" x14ac:dyDescent="0.25">
      <c r="A164" t="s">
        <v>374</v>
      </c>
      <c r="B164" s="58" t="s">
        <v>375</v>
      </c>
    </row>
    <row r="165" spans="1:2" x14ac:dyDescent="0.25">
      <c r="A165" t="s">
        <v>376</v>
      </c>
      <c r="B165" s="58" t="s">
        <v>377</v>
      </c>
    </row>
    <row r="166" spans="1:2" x14ac:dyDescent="0.25">
      <c r="A166" t="s">
        <v>378</v>
      </c>
      <c r="B166" s="58" t="s">
        <v>379</v>
      </c>
    </row>
    <row r="167" spans="1:2" x14ac:dyDescent="0.25">
      <c r="A167" t="s">
        <v>380</v>
      </c>
      <c r="B167" s="58" t="s">
        <v>381</v>
      </c>
    </row>
    <row r="168" spans="1:2" x14ac:dyDescent="0.25">
      <c r="A168" t="s">
        <v>382</v>
      </c>
      <c r="B168" s="58" t="s">
        <v>383</v>
      </c>
    </row>
    <row r="169" spans="1:2" x14ac:dyDescent="0.25">
      <c r="A169" t="s">
        <v>385</v>
      </c>
      <c r="B169" s="58" t="s">
        <v>386</v>
      </c>
    </row>
    <row r="170" spans="1:2" x14ac:dyDescent="0.25">
      <c r="A170" t="s">
        <v>388</v>
      </c>
      <c r="B170" s="58" t="s">
        <v>389</v>
      </c>
    </row>
    <row r="171" spans="1:2" x14ac:dyDescent="0.25">
      <c r="A171" t="s">
        <v>390</v>
      </c>
      <c r="B171" s="58" t="s">
        <v>391</v>
      </c>
    </row>
    <row r="172" spans="1:2" x14ac:dyDescent="0.25">
      <c r="A172" t="s">
        <v>393</v>
      </c>
      <c r="B172" s="58" t="s">
        <v>394</v>
      </c>
    </row>
    <row r="173" spans="1:2" x14ac:dyDescent="0.25">
      <c r="A173" t="s">
        <v>396</v>
      </c>
      <c r="B173" s="58" t="s">
        <v>397</v>
      </c>
    </row>
    <row r="174" spans="1:2" x14ac:dyDescent="0.25">
      <c r="A174" t="s">
        <v>400</v>
      </c>
      <c r="B174" s="58" t="s">
        <v>401</v>
      </c>
    </row>
    <row r="175" spans="1:2" x14ac:dyDescent="0.25">
      <c r="A175" t="s">
        <v>402</v>
      </c>
      <c r="B175" s="58" t="s">
        <v>403</v>
      </c>
    </row>
    <row r="176" spans="1:2" x14ac:dyDescent="0.25">
      <c r="A176" t="s">
        <v>406</v>
      </c>
      <c r="B176" s="58" t="s">
        <v>407</v>
      </c>
    </row>
    <row r="177" spans="1:2" x14ac:dyDescent="0.25">
      <c r="A177" t="s">
        <v>410</v>
      </c>
      <c r="B177" s="58" t="s">
        <v>411</v>
      </c>
    </row>
    <row r="178" spans="1:2" x14ac:dyDescent="0.25">
      <c r="A178" t="s">
        <v>412</v>
      </c>
      <c r="B178" s="58" t="s">
        <v>413</v>
      </c>
    </row>
    <row r="179" spans="1:2" x14ac:dyDescent="0.25">
      <c r="A179" t="s">
        <v>414</v>
      </c>
      <c r="B179" s="58" t="s">
        <v>415</v>
      </c>
    </row>
    <row r="180" spans="1:2" x14ac:dyDescent="0.25">
      <c r="A180" t="s">
        <v>416</v>
      </c>
      <c r="B180" s="58" t="s">
        <v>417</v>
      </c>
    </row>
    <row r="181" spans="1:2" x14ac:dyDescent="0.25">
      <c r="A181" t="s">
        <v>419</v>
      </c>
      <c r="B181" s="58" t="s">
        <v>420</v>
      </c>
    </row>
    <row r="182" spans="1:2" x14ac:dyDescent="0.25">
      <c r="A182" t="s">
        <v>422</v>
      </c>
      <c r="B182" s="58" t="s">
        <v>423</v>
      </c>
    </row>
    <row r="183" spans="1:2" ht="30" x14ac:dyDescent="0.25">
      <c r="A183" t="s">
        <v>425</v>
      </c>
      <c r="B183" s="58" t="s">
        <v>426</v>
      </c>
    </row>
    <row r="184" spans="1:2" ht="30" x14ac:dyDescent="0.25">
      <c r="A184" t="s">
        <v>427</v>
      </c>
      <c r="B184" s="58" t="s">
        <v>428</v>
      </c>
    </row>
    <row r="185" spans="1:2" x14ac:dyDescent="0.25">
      <c r="A185" t="s">
        <v>429</v>
      </c>
      <c r="B185" s="58" t="s">
        <v>430</v>
      </c>
    </row>
    <row r="186" spans="1:2" ht="45" x14ac:dyDescent="0.25">
      <c r="A186" t="s">
        <v>432</v>
      </c>
      <c r="B186" s="58" t="s">
        <v>433</v>
      </c>
    </row>
    <row r="187" spans="1:2" x14ac:dyDescent="0.25">
      <c r="A187" t="s">
        <v>436</v>
      </c>
      <c r="B187" s="58" t="s">
        <v>437</v>
      </c>
    </row>
    <row r="188" spans="1:2" x14ac:dyDescent="0.25">
      <c r="A188" t="s">
        <v>440</v>
      </c>
      <c r="B188" s="58" t="s">
        <v>441</v>
      </c>
    </row>
    <row r="189" spans="1:2" ht="30" x14ac:dyDescent="0.25">
      <c r="A189" t="s">
        <v>444</v>
      </c>
      <c r="B189" s="58" t="s">
        <v>445</v>
      </c>
    </row>
    <row r="190" spans="1:2" ht="30" x14ac:dyDescent="0.25">
      <c r="A190" t="s">
        <v>447</v>
      </c>
      <c r="B190" s="58" t="s">
        <v>448</v>
      </c>
    </row>
    <row r="191" spans="1:2" ht="30" x14ac:dyDescent="0.25">
      <c r="A191" t="s">
        <v>449</v>
      </c>
      <c r="B191" s="58" t="s">
        <v>450</v>
      </c>
    </row>
    <row r="192" spans="1:2" ht="30" x14ac:dyDescent="0.25">
      <c r="A192" t="s">
        <v>452</v>
      </c>
      <c r="B192" s="58" t="s">
        <v>453</v>
      </c>
    </row>
    <row r="193" spans="1:2" ht="30" x14ac:dyDescent="0.25">
      <c r="A193" t="s">
        <v>454</v>
      </c>
      <c r="B193" s="58" t="s">
        <v>455</v>
      </c>
    </row>
    <row r="194" spans="1:2" ht="30" x14ac:dyDescent="0.25">
      <c r="A194" t="s">
        <v>456</v>
      </c>
      <c r="B194" s="58" t="s">
        <v>457</v>
      </c>
    </row>
    <row r="195" spans="1:2" ht="30" x14ac:dyDescent="0.25">
      <c r="A195" t="s">
        <v>459</v>
      </c>
      <c r="B195" s="58" t="s">
        <v>460</v>
      </c>
    </row>
    <row r="196" spans="1:2" ht="30" x14ac:dyDescent="0.25">
      <c r="A196" t="s">
        <v>462</v>
      </c>
      <c r="B196" s="58" t="s">
        <v>463</v>
      </c>
    </row>
    <row r="197" spans="1:2" ht="30" x14ac:dyDescent="0.25">
      <c r="A197" t="s">
        <v>465</v>
      </c>
      <c r="B197" s="58" t="s">
        <v>466</v>
      </c>
    </row>
    <row r="198" spans="1:2" ht="30" x14ac:dyDescent="0.25">
      <c r="A198" t="s">
        <v>468</v>
      </c>
      <c r="B198" s="58" t="s">
        <v>469</v>
      </c>
    </row>
    <row r="199" spans="1:2" ht="30" x14ac:dyDescent="0.25">
      <c r="A199" t="s">
        <v>471</v>
      </c>
      <c r="B199" s="58" t="s">
        <v>472</v>
      </c>
    </row>
    <row r="200" spans="1:2" ht="30" x14ac:dyDescent="0.25">
      <c r="A200" t="s">
        <v>473</v>
      </c>
      <c r="B200" s="58" t="s">
        <v>474</v>
      </c>
    </row>
    <row r="201" spans="1:2" ht="30" x14ac:dyDescent="0.25">
      <c r="A201" t="s">
        <v>476</v>
      </c>
      <c r="B201" s="58" t="s">
        <v>477</v>
      </c>
    </row>
    <row r="202" spans="1:2" ht="30" x14ac:dyDescent="0.25">
      <c r="A202" t="s">
        <v>478</v>
      </c>
      <c r="B202" s="58" t="s">
        <v>479</v>
      </c>
    </row>
    <row r="203" spans="1:2" ht="30" x14ac:dyDescent="0.25">
      <c r="A203" t="s">
        <v>481</v>
      </c>
      <c r="B203" s="58" t="s">
        <v>482</v>
      </c>
    </row>
    <row r="204" spans="1:2" ht="30" x14ac:dyDescent="0.25">
      <c r="A204" t="s">
        <v>483</v>
      </c>
      <c r="B204" s="58" t="s">
        <v>484</v>
      </c>
    </row>
    <row r="205" spans="1:2" ht="30" x14ac:dyDescent="0.25">
      <c r="A205" t="s">
        <v>486</v>
      </c>
      <c r="B205" s="58" t="s">
        <v>487</v>
      </c>
    </row>
    <row r="206" spans="1:2" ht="30" x14ac:dyDescent="0.25">
      <c r="A206" t="s">
        <v>488</v>
      </c>
      <c r="B206" s="58" t="s">
        <v>489</v>
      </c>
    </row>
    <row r="207" spans="1:2" x14ac:dyDescent="0.25">
      <c r="A207" t="s">
        <v>490</v>
      </c>
      <c r="B207" s="58" t="s">
        <v>665</v>
      </c>
    </row>
    <row r="208" spans="1:2" x14ac:dyDescent="0.25">
      <c r="A208" t="s">
        <v>492</v>
      </c>
      <c r="B208" s="58" t="s">
        <v>666</v>
      </c>
    </row>
    <row r="209" spans="1:2" x14ac:dyDescent="0.25">
      <c r="A209" t="s">
        <v>493</v>
      </c>
      <c r="B209" s="58" t="s">
        <v>667</v>
      </c>
    </row>
    <row r="210" spans="1:2" x14ac:dyDescent="0.25">
      <c r="A210" t="s">
        <v>495</v>
      </c>
      <c r="B210" s="58" t="s">
        <v>668</v>
      </c>
    </row>
    <row r="211" spans="1:2" ht="30" x14ac:dyDescent="0.25">
      <c r="A211" t="s">
        <v>497</v>
      </c>
      <c r="B211" s="58" t="s">
        <v>498</v>
      </c>
    </row>
    <row r="212" spans="1:2" ht="30" x14ac:dyDescent="0.25">
      <c r="A212" t="s">
        <v>499</v>
      </c>
      <c r="B212" s="58" t="s">
        <v>500</v>
      </c>
    </row>
    <row r="213" spans="1:2" ht="30" x14ac:dyDescent="0.25">
      <c r="A213" t="s">
        <v>502</v>
      </c>
      <c r="B213" s="58" t="s">
        <v>503</v>
      </c>
    </row>
    <row r="214" spans="1:2" ht="30" x14ac:dyDescent="0.25">
      <c r="A214" t="s">
        <v>504</v>
      </c>
      <c r="B214" s="58" t="s">
        <v>505</v>
      </c>
    </row>
    <row r="215" spans="1:2" ht="30" x14ac:dyDescent="0.25">
      <c r="A215" t="s">
        <v>506</v>
      </c>
      <c r="B215" s="58" t="s">
        <v>507</v>
      </c>
    </row>
    <row r="216" spans="1:2" ht="30" x14ac:dyDescent="0.25">
      <c r="A216" t="s">
        <v>508</v>
      </c>
      <c r="B216" s="58" t="s">
        <v>509</v>
      </c>
    </row>
    <row r="217" spans="1:2" ht="30" x14ac:dyDescent="0.25">
      <c r="A217" t="s">
        <v>510</v>
      </c>
      <c r="B217" s="58" t="s">
        <v>511</v>
      </c>
    </row>
    <row r="218" spans="1:2" ht="30" x14ac:dyDescent="0.25">
      <c r="A218" t="s">
        <v>512</v>
      </c>
      <c r="B218" s="58" t="s">
        <v>513</v>
      </c>
    </row>
    <row r="219" spans="1:2" ht="30" x14ac:dyDescent="0.25">
      <c r="A219" t="s">
        <v>516</v>
      </c>
      <c r="B219" s="58" t="s">
        <v>517</v>
      </c>
    </row>
    <row r="220" spans="1:2" ht="30" x14ac:dyDescent="0.25">
      <c r="A220" t="s">
        <v>518</v>
      </c>
      <c r="B220" s="58" t="s">
        <v>519</v>
      </c>
    </row>
    <row r="221" spans="1:2" ht="45" x14ac:dyDescent="0.25">
      <c r="A221" t="s">
        <v>520</v>
      </c>
      <c r="B221" s="58" t="s">
        <v>521</v>
      </c>
    </row>
    <row r="222" spans="1:2" ht="30" x14ac:dyDescent="0.25">
      <c r="A222" t="s">
        <v>523</v>
      </c>
      <c r="B222" s="58" t="s">
        <v>524</v>
      </c>
    </row>
    <row r="223" spans="1:2" ht="30" x14ac:dyDescent="0.25">
      <c r="A223" t="s">
        <v>525</v>
      </c>
      <c r="B223" s="58" t="s">
        <v>526</v>
      </c>
    </row>
    <row r="224" spans="1:2" ht="30" x14ac:dyDescent="0.25">
      <c r="A224" t="s">
        <v>528</v>
      </c>
      <c r="B224" s="58" t="s">
        <v>529</v>
      </c>
    </row>
    <row r="225" spans="1:2" ht="30" x14ac:dyDescent="0.25">
      <c r="A225" t="s">
        <v>530</v>
      </c>
      <c r="B225" s="58" t="s">
        <v>531</v>
      </c>
    </row>
    <row r="226" spans="1:2" ht="30" x14ac:dyDescent="0.25">
      <c r="A226" t="s">
        <v>532</v>
      </c>
      <c r="B226" s="58" t="s">
        <v>533</v>
      </c>
    </row>
    <row r="227" spans="1:2" ht="30" x14ac:dyDescent="0.25">
      <c r="A227" t="s">
        <v>534</v>
      </c>
      <c r="B227" s="58" t="s">
        <v>535</v>
      </c>
    </row>
    <row r="228" spans="1:2" ht="30" x14ac:dyDescent="0.25">
      <c r="A228" t="s">
        <v>536</v>
      </c>
      <c r="B228" s="58" t="s">
        <v>537</v>
      </c>
    </row>
    <row r="229" spans="1:2" ht="30" x14ac:dyDescent="0.25">
      <c r="A229" t="s">
        <v>539</v>
      </c>
      <c r="B229" s="58" t="s">
        <v>540</v>
      </c>
    </row>
    <row r="230" spans="1:2" ht="30" x14ac:dyDescent="0.25">
      <c r="A230" t="s">
        <v>542</v>
      </c>
      <c r="B230" s="58" t="s">
        <v>543</v>
      </c>
    </row>
    <row r="231" spans="1:2" ht="30" x14ac:dyDescent="0.25">
      <c r="A231" t="s">
        <v>545</v>
      </c>
      <c r="B231" s="58" t="s">
        <v>546</v>
      </c>
    </row>
    <row r="232" spans="1:2" ht="30" x14ac:dyDescent="0.25">
      <c r="A232" t="s">
        <v>547</v>
      </c>
      <c r="B232" s="58" t="s">
        <v>548</v>
      </c>
    </row>
    <row r="233" spans="1:2" ht="30" x14ac:dyDescent="0.25">
      <c r="A233" t="s">
        <v>549</v>
      </c>
      <c r="B233" s="58" t="s">
        <v>540</v>
      </c>
    </row>
    <row r="234" spans="1:2" ht="30" x14ac:dyDescent="0.25">
      <c r="A234" t="s">
        <v>550</v>
      </c>
      <c r="B234" s="58" t="s">
        <v>543</v>
      </c>
    </row>
    <row r="235" spans="1:2" ht="30" x14ac:dyDescent="0.25">
      <c r="A235" t="s">
        <v>551</v>
      </c>
      <c r="B235" s="58" t="s">
        <v>546</v>
      </c>
    </row>
    <row r="236" spans="1:2" ht="30" x14ac:dyDescent="0.25">
      <c r="A236" t="s">
        <v>552</v>
      </c>
      <c r="B236" s="58" t="s">
        <v>548</v>
      </c>
    </row>
    <row r="237" spans="1:2" ht="30" x14ac:dyDescent="0.25">
      <c r="A237" t="s">
        <v>553</v>
      </c>
      <c r="B237" s="58" t="s">
        <v>554</v>
      </c>
    </row>
    <row r="238" spans="1:2" ht="30" x14ac:dyDescent="0.25">
      <c r="A238" t="s">
        <v>555</v>
      </c>
      <c r="B238" s="58" t="s">
        <v>556</v>
      </c>
    </row>
    <row r="239" spans="1:2" x14ac:dyDescent="0.25">
      <c r="A239" t="s">
        <v>557</v>
      </c>
      <c r="B239" s="58" t="s">
        <v>558</v>
      </c>
    </row>
    <row r="240" spans="1:2" x14ac:dyDescent="0.25">
      <c r="A240" t="s">
        <v>560</v>
      </c>
      <c r="B240" s="58" t="s">
        <v>561</v>
      </c>
    </row>
    <row r="241" spans="1:2" x14ac:dyDescent="0.25">
      <c r="A241" t="s">
        <v>563</v>
      </c>
      <c r="B241" s="58" t="s">
        <v>564</v>
      </c>
    </row>
    <row r="242" spans="1:2" x14ac:dyDescent="0.25">
      <c r="A242" t="s">
        <v>565</v>
      </c>
      <c r="B242" s="58" t="s">
        <v>566</v>
      </c>
    </row>
    <row r="243" spans="1:2" x14ac:dyDescent="0.25">
      <c r="A243" t="s">
        <v>567</v>
      </c>
      <c r="B243" s="58" t="s">
        <v>568</v>
      </c>
    </row>
    <row r="244" spans="1:2" x14ac:dyDescent="0.25">
      <c r="A244" t="s">
        <v>569</v>
      </c>
      <c r="B244" s="58" t="s">
        <v>570</v>
      </c>
    </row>
    <row r="245" spans="1:2" x14ac:dyDescent="0.25">
      <c r="A245" t="s">
        <v>571</v>
      </c>
      <c r="B245" s="58" t="s">
        <v>572</v>
      </c>
    </row>
    <row r="246" spans="1:2" x14ac:dyDescent="0.25">
      <c r="A246" t="s">
        <v>573</v>
      </c>
      <c r="B246" s="58" t="s">
        <v>574</v>
      </c>
    </row>
    <row r="247" spans="1:2" x14ac:dyDescent="0.25">
      <c r="A247" t="s">
        <v>575</v>
      </c>
      <c r="B247" s="58" t="s">
        <v>576</v>
      </c>
    </row>
    <row r="248" spans="1:2" x14ac:dyDescent="0.25">
      <c r="A248" t="s">
        <v>577</v>
      </c>
      <c r="B248" s="58" t="s">
        <v>578</v>
      </c>
    </row>
    <row r="249" spans="1:2" x14ac:dyDescent="0.25">
      <c r="A249" t="s">
        <v>580</v>
      </c>
      <c r="B249" s="58" t="s">
        <v>581</v>
      </c>
    </row>
    <row r="250" spans="1:2" x14ac:dyDescent="0.25">
      <c r="A250" t="s">
        <v>582</v>
      </c>
      <c r="B250" s="58" t="s">
        <v>583</v>
      </c>
    </row>
    <row r="251" spans="1:2" x14ac:dyDescent="0.25">
      <c r="A251" t="s">
        <v>585</v>
      </c>
      <c r="B251" s="58" t="s">
        <v>586</v>
      </c>
    </row>
    <row r="252" spans="1:2" ht="75" x14ac:dyDescent="0.25">
      <c r="A252" t="s">
        <v>588</v>
      </c>
      <c r="B252" s="58" t="s">
        <v>669</v>
      </c>
    </row>
    <row r="253" spans="1:2" ht="75" x14ac:dyDescent="0.25">
      <c r="A253" t="s">
        <v>589</v>
      </c>
      <c r="B253" s="58" t="s">
        <v>670</v>
      </c>
    </row>
    <row r="254" spans="1:2" ht="75" x14ac:dyDescent="0.25">
      <c r="A254" t="s">
        <v>591</v>
      </c>
      <c r="B254" s="58" t="s">
        <v>671</v>
      </c>
    </row>
    <row r="255" spans="1:2" ht="75" x14ac:dyDescent="0.25">
      <c r="A255" t="s">
        <v>592</v>
      </c>
      <c r="B255" s="58" t="s">
        <v>672</v>
      </c>
    </row>
    <row r="256" spans="1:2" ht="75" x14ac:dyDescent="0.25">
      <c r="A256" t="s">
        <v>593</v>
      </c>
      <c r="B256" s="58" t="s">
        <v>673</v>
      </c>
    </row>
    <row r="257" spans="1:2" ht="75" x14ac:dyDescent="0.25">
      <c r="A257" t="s">
        <v>594</v>
      </c>
      <c r="B257" s="58" t="s">
        <v>674</v>
      </c>
    </row>
    <row r="258" spans="1:2" ht="75" x14ac:dyDescent="0.25">
      <c r="A258" t="s">
        <v>596</v>
      </c>
      <c r="B258" s="58" t="s">
        <v>675</v>
      </c>
    </row>
    <row r="259" spans="1:2" ht="45" x14ac:dyDescent="0.25">
      <c r="A259" t="s">
        <v>597</v>
      </c>
      <c r="B259" s="58" t="s">
        <v>598</v>
      </c>
    </row>
    <row r="260" spans="1:2" ht="75" x14ac:dyDescent="0.25">
      <c r="A260" t="s">
        <v>600</v>
      </c>
      <c r="B260" s="58" t="s">
        <v>676</v>
      </c>
    </row>
    <row r="261" spans="1:2" x14ac:dyDescent="0.25">
      <c r="A261" t="s">
        <v>602</v>
      </c>
      <c r="B261" s="58" t="s">
        <v>603</v>
      </c>
    </row>
    <row r="262" spans="1:2" ht="45" x14ac:dyDescent="0.25">
      <c r="A262" t="s">
        <v>604</v>
      </c>
      <c r="B262" s="58" t="s">
        <v>605</v>
      </c>
    </row>
    <row r="263" spans="1:2" ht="45" x14ac:dyDescent="0.25">
      <c r="A263" t="s">
        <v>606</v>
      </c>
      <c r="B263" s="58" t="s">
        <v>607</v>
      </c>
    </row>
    <row r="264" spans="1:2" ht="45" x14ac:dyDescent="0.25">
      <c r="A264" t="s">
        <v>608</v>
      </c>
      <c r="B264" s="58" t="s">
        <v>609</v>
      </c>
    </row>
    <row r="265" spans="1:2" ht="45" x14ac:dyDescent="0.25">
      <c r="A265" t="s">
        <v>610</v>
      </c>
      <c r="B265" s="58" t="s">
        <v>611</v>
      </c>
    </row>
    <row r="266" spans="1:2" ht="30" x14ac:dyDescent="0.25">
      <c r="A266" t="s">
        <v>612</v>
      </c>
      <c r="B266" s="58" t="s">
        <v>613</v>
      </c>
    </row>
    <row r="267" spans="1:2" x14ac:dyDescent="0.25">
      <c r="A267" t="s">
        <v>614</v>
      </c>
      <c r="B267" s="58" t="s">
        <v>615</v>
      </c>
    </row>
    <row r="268" spans="1:2" x14ac:dyDescent="0.25">
      <c r="A268" t="s">
        <v>616</v>
      </c>
      <c r="B268" s="58" t="s">
        <v>617</v>
      </c>
    </row>
    <row r="269" spans="1:2" x14ac:dyDescent="0.25">
      <c r="A269" t="s">
        <v>618</v>
      </c>
      <c r="B269" s="58" t="s">
        <v>619</v>
      </c>
    </row>
    <row r="270" spans="1:2" x14ac:dyDescent="0.25">
      <c r="A270" t="s">
        <v>620</v>
      </c>
      <c r="B270" s="58" t="s">
        <v>621</v>
      </c>
    </row>
    <row r="271" spans="1:2" x14ac:dyDescent="0.25">
      <c r="A271" t="s">
        <v>622</v>
      </c>
      <c r="B271" s="58" t="s">
        <v>623</v>
      </c>
    </row>
    <row r="272" spans="1:2" x14ac:dyDescent="0.25">
      <c r="A272" t="s">
        <v>624</v>
      </c>
      <c r="B272" s="58" t="s">
        <v>625</v>
      </c>
    </row>
  </sheetData>
  <autoFilter ref="A1:B3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tabula</vt:lpstr>
      <vt:lpstr>LVL</vt:lpstr>
      <vt:lpstr>EUR</vt:lpstr>
      <vt:lpstr>Sheet1</vt:lpstr>
      <vt:lpstr>EUR!Print_Area</vt:lpstr>
      <vt:lpstr>EUR!Print_Titles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Karīna Šoka</dc:creator>
  <cp:lastModifiedBy>Ruta Biteniece</cp:lastModifiedBy>
  <cp:lastPrinted>2014-04-23T11:01:26Z</cp:lastPrinted>
  <dcterms:created xsi:type="dcterms:W3CDTF">2014-02-25T13:12:42Z</dcterms:created>
  <dcterms:modified xsi:type="dcterms:W3CDTF">2014-06-13T07:53:35Z</dcterms:modified>
</cp:coreProperties>
</file>