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activeTab="1"/>
  </bookViews>
  <sheets>
    <sheet name="Saturs" sheetId="6" r:id="rId1"/>
    <sheet name="TS" sheetId="5" r:id="rId2"/>
  </sheets>
  <definedNames>
    <definedName name="_xlnm.Print_Area" localSheetId="1">TS!$A$1:$Q$64</definedName>
  </definedNames>
  <calcPr calcId="152511"/>
</workbook>
</file>

<file path=xl/calcChain.xml><?xml version="1.0" encoding="utf-8"?>
<calcChain xmlns="http://schemas.openxmlformats.org/spreadsheetml/2006/main">
  <c r="Q77" i="5" l="1"/>
  <c r="P77" i="5"/>
  <c r="P78" i="5" l="1"/>
  <c r="Q76" i="5"/>
  <c r="P76" i="5"/>
  <c r="Q75" i="5"/>
  <c r="P75" i="5"/>
  <c r="Q78" i="5" l="1"/>
  <c r="Q49" i="5"/>
  <c r="P49" i="5"/>
  <c r="P55" i="5"/>
  <c r="Q55" i="5"/>
  <c r="Q73" i="5" l="1"/>
  <c r="P74" i="5"/>
  <c r="Q74" i="5"/>
  <c r="P73" i="5"/>
  <c r="P72" i="5" l="1"/>
  <c r="Q71" i="5"/>
  <c r="Q72" i="5" s="1"/>
  <c r="P71" i="5"/>
  <c r="P70" i="5"/>
  <c r="Q69" i="5"/>
  <c r="Q70" i="5" s="1"/>
  <c r="P69" i="5"/>
  <c r="Q27" i="5"/>
  <c r="P27" i="5"/>
  <c r="P43" i="5"/>
  <c r="Q43" i="5"/>
  <c r="Q42" i="5"/>
  <c r="P42" i="5"/>
  <c r="Q36" i="5" l="1"/>
  <c r="P36" i="5"/>
  <c r="Q38" i="5"/>
  <c r="P38" i="5"/>
  <c r="Q63" i="5"/>
  <c r="P63" i="5"/>
  <c r="Q62" i="5"/>
  <c r="P62" i="5"/>
  <c r="Q61" i="5"/>
  <c r="P61" i="5"/>
  <c r="Q67" i="5"/>
  <c r="Q68" i="5" s="1"/>
  <c r="P39" i="5"/>
  <c r="P44" i="5"/>
  <c r="P50" i="5"/>
  <c r="P64" i="5"/>
  <c r="P58" i="5"/>
  <c r="P56" i="5"/>
  <c r="P54" i="5"/>
  <c r="P52" i="5"/>
  <c r="P48" i="5"/>
  <c r="P46" i="5"/>
  <c r="P34" i="5"/>
  <c r="P32" i="5"/>
  <c r="P28" i="5"/>
  <c r="P30" i="5"/>
  <c r="P24" i="5"/>
  <c r="P22" i="5"/>
  <c r="P66" i="5" l="1"/>
  <c r="P68" i="5"/>
  <c r="P67" i="5" l="1"/>
  <c r="Q65" i="5" l="1"/>
  <c r="Q66" i="5" s="1"/>
  <c r="P65" i="5"/>
  <c r="Q41" i="5" l="1"/>
  <c r="P41" i="5"/>
  <c r="Q37" i="5"/>
  <c r="P37" i="5"/>
  <c r="Q26" i="5"/>
  <c r="P26" i="5"/>
  <c r="Q21" i="5"/>
  <c r="Q22" i="5" s="1"/>
  <c r="P60" i="5" l="1"/>
  <c r="Q60" i="5"/>
  <c r="Q59" i="5"/>
  <c r="P59" i="5"/>
  <c r="Q64" i="5" l="1"/>
  <c r="P47" i="5"/>
  <c r="P45" i="5" l="1"/>
  <c r="P29" i="5"/>
  <c r="Q45" i="5" l="1"/>
  <c r="Q46" i="5" s="1"/>
  <c r="Q23" i="5"/>
  <c r="Q25" i="5"/>
  <c r="Q28" i="5" s="1"/>
  <c r="Q29" i="5"/>
  <c r="Q30" i="5" s="1"/>
  <c r="Q31" i="5"/>
  <c r="Q32" i="5" s="1"/>
  <c r="Q33" i="5"/>
  <c r="Q34" i="5" s="1"/>
  <c r="Q35" i="5"/>
  <c r="Q39" i="5" s="1"/>
  <c r="Q40" i="5"/>
  <c r="Q44" i="5" s="1"/>
  <c r="Q47" i="5"/>
  <c r="Q48" i="5" s="1"/>
  <c r="Q50" i="5"/>
  <c r="Q51" i="5"/>
  <c r="Q52" i="5" s="1"/>
  <c r="Q53" i="5"/>
  <c r="Q54" i="5" s="1"/>
  <c r="Q56" i="5"/>
  <c r="Q57" i="5"/>
  <c r="Q58" i="5" s="1"/>
  <c r="P23" i="5"/>
  <c r="P25" i="5"/>
  <c r="P31" i="5"/>
  <c r="P33" i="5"/>
  <c r="P35" i="5"/>
  <c r="P40" i="5"/>
  <c r="P51" i="5"/>
  <c r="P53" i="5"/>
  <c r="P57" i="5"/>
  <c r="P21" i="5"/>
  <c r="Q24" i="5" l="1"/>
</calcChain>
</file>

<file path=xl/sharedStrings.xml><?xml version="1.0" encoding="utf-8"?>
<sst xmlns="http://schemas.openxmlformats.org/spreadsheetml/2006/main" count="333" uniqueCount="223">
  <si>
    <t>Nr.p.k.</t>
  </si>
  <si>
    <t>Iekārtas ražotājs</t>
  </si>
  <si>
    <t>MORTARA</t>
  </si>
  <si>
    <t>MEDTRONIC</t>
  </si>
  <si>
    <t xml:space="preserve">SCHILLER </t>
  </si>
  <si>
    <t>BIOTRONIC</t>
  </si>
  <si>
    <t>ICS 3000</t>
  </si>
  <si>
    <t>ST JUDE</t>
  </si>
  <si>
    <t>Merlin 3650</t>
  </si>
  <si>
    <t>HP</t>
  </si>
  <si>
    <t>3M</t>
  </si>
  <si>
    <t>Marķēšanas pistoles 1256 B</t>
  </si>
  <si>
    <t>Veselo jaundzimušo nodaļa</t>
  </si>
  <si>
    <t>SEGAWAY</t>
  </si>
  <si>
    <t>VITALOGRAFS ausu aparāts</t>
  </si>
  <si>
    <t>AT-1</t>
  </si>
  <si>
    <t>AT-10</t>
  </si>
  <si>
    <t xml:space="preserve">ELI 150 </t>
  </si>
  <si>
    <t>APC</t>
  </si>
  <si>
    <t>NIDEK</t>
  </si>
  <si>
    <t>LOR ambulatorā daļa</t>
  </si>
  <si>
    <t>Audiometrs AC-40, timpanometrs AZ-26</t>
  </si>
  <si>
    <t>Sterilizācijas nodaļa</t>
  </si>
  <si>
    <t>EPSON</t>
  </si>
  <si>
    <t>ZEBRA</t>
  </si>
  <si>
    <t>Interacoustics</t>
  </si>
  <si>
    <t>Patanatomijas nodaļa</t>
  </si>
  <si>
    <t>2. op. bloks</t>
  </si>
  <si>
    <t>B.Braun</t>
  </si>
  <si>
    <t>Etiķešu printeris</t>
  </si>
  <si>
    <t>Asins kabinets</t>
  </si>
  <si>
    <t xml:space="preserve">Sanyo/54 </t>
  </si>
  <si>
    <t>MBR 704GR</t>
  </si>
  <si>
    <t>Kopējā cena, EUR bez PVN</t>
  </si>
  <si>
    <t>31.75mm x19.05mm</t>
  </si>
  <si>
    <t>Nosaukums</t>
  </si>
  <si>
    <t>Nodaļas</t>
  </si>
  <si>
    <t>LKC amb. un diagn. nod., NMC</t>
  </si>
  <si>
    <t>-</t>
  </si>
  <si>
    <t>ELI 250, ELI 280</t>
  </si>
  <si>
    <t>Marķieru pistoļu uzlīmītes</t>
  </si>
  <si>
    <t>TLP2824 svītrkodu drukātājs</t>
  </si>
  <si>
    <t>GEC, NMC</t>
  </si>
  <si>
    <t>Print.papīrs-diagramma, EPSON 2000</t>
  </si>
  <si>
    <t>APC, LKC</t>
  </si>
  <si>
    <t>EKG termopapīrs, EPR 1000</t>
  </si>
  <si>
    <t>Vispārīgās prasības:</t>
  </si>
  <si>
    <t>1)</t>
  </si>
  <si>
    <t>2)</t>
  </si>
  <si>
    <t>3)</t>
  </si>
  <si>
    <t>5)</t>
  </si>
  <si>
    <t>6)</t>
  </si>
  <si>
    <t>Iepakojuma cena, EUR bez PVN</t>
  </si>
  <si>
    <t>Piedāvātie izmēri</t>
  </si>
  <si>
    <t>Vienību skaits iepakojumā</t>
  </si>
  <si>
    <t>m</t>
  </si>
  <si>
    <t>loksnes</t>
  </si>
  <si>
    <t>uzlīmes</t>
  </si>
  <si>
    <t>Mērvienība</t>
  </si>
  <si>
    <t>etiķetes</t>
  </si>
  <si>
    <t>grafiki</t>
  </si>
  <si>
    <t>gab.</t>
  </si>
  <si>
    <t>Paredzamais daudzums</t>
  </si>
  <si>
    <t>* Pretendenta tehniskajā piedāvājumā norāda Preces ražotāju un modeli atbilstošos parametrus;</t>
  </si>
  <si>
    <t>Piedāvātās preces ražotājs*</t>
  </si>
  <si>
    <t>Piedāvātās preces modelis vai kods*</t>
  </si>
  <si>
    <t>Norāde informatīvajā materiālā**</t>
  </si>
  <si>
    <t xml:space="preserve">Finanšu piedāvājumā pretendentam jāietver visi izdevumi un izmaksas, kas saistītas ar Preces transportu un piegādi; </t>
  </si>
  <si>
    <t>Pēc pasūtītāja pieprasījuma piegādātājs nodrošina Preces paraugu piedāvājuma tehniskās atbilstības novērtēšanai;</t>
  </si>
  <si>
    <t>Termopapīrs tonometram</t>
  </si>
  <si>
    <t>40. nod. IT un reanimācija</t>
  </si>
  <si>
    <t>IEM bloks, 11. nod., REAN, 32. ITP, Inv. kard.</t>
  </si>
  <si>
    <t>11. nod.</t>
  </si>
  <si>
    <t>11. nod., 40. nod. IT un reanimācija, NMC</t>
  </si>
  <si>
    <t>LKC, 11. nod.</t>
  </si>
  <si>
    <t>LKC, 1. nod., 11. nod., NMC, Zin.</t>
  </si>
  <si>
    <t xml:space="preserve">1. B op. bloks </t>
  </si>
  <si>
    <t>4)</t>
  </si>
  <si>
    <t>Visi tehniskajā specifikācijā iekļautie zīmoli un preču zīmes lasāmi ar frāzi "vai ekvivalents" un izmēri ir norādīti orientējoši, novirzes ir pieļaujamas, ja tas nekaitē produkta funkcionalitātei un ir paredzēti noteiktajam mērķim. Pretendents ir tiesīgs piedāvāt alternatīvu tehniskās specifikācijas izpildi, nodrošinot visu tehniskajā specifikācijā iekļauto funkcionalitātes prasību  izpildi, iesniedzot ražotāja apliecinājumu, par saderību ar norādīto iekārtu;</t>
  </si>
  <si>
    <t>Paredzamais daudzums norādīts ņemot vērā iepriekšējo gadu patēriņu un tiek izmantots pretendentu finanšu piedāvājumu objektīvai vērtēšanai. Finanšu piedāvājums tiks vērtēts pēc vienības (lokšņu skaita, metru, uzlīmju skaita) cenas, bet līgums tiks noslēgts par iepakojuma (pakas, ruļļa) vienības cenu, nosakot visa iepirkuma kopējo apjomu naudas izteiksmē un nenosakot katras pozīcijas apjomu;</t>
  </si>
  <si>
    <t>Agilent defibrilators</t>
  </si>
  <si>
    <t>Iekārtas modelis, nosaukums</t>
  </si>
  <si>
    <t>Auto non contact tonometrs</t>
  </si>
  <si>
    <t xml:space="preserve">Tehniskā specifikācija/Tehniskais un finanšu piedāvājums </t>
  </si>
  <si>
    <t>Vienības cena, EUR bez PVN***</t>
  </si>
  <si>
    <t>*** Vienības cenu jānorāda ar 5 cipariem aiz komata (cena ir par mazāko vienību - "uzlīme", "loksne", "metrs"-, kuras mērs ir kolonnā "Mērvienība");</t>
  </si>
  <si>
    <t>Izmērs, apraksts</t>
  </si>
  <si>
    <t>melns uz balta, 12mm x 8m</t>
  </si>
  <si>
    <t>melns uz balta, 9mm x 8m</t>
  </si>
  <si>
    <t>melns uz sarkana, 12mm x 8m</t>
  </si>
  <si>
    <t>melns uz zaļa, 12mm x 8m</t>
  </si>
  <si>
    <t>Brother</t>
  </si>
  <si>
    <t>melns uz balta, 6mm x 8m</t>
  </si>
  <si>
    <t>Lenta uzlīmju laminēta, kasetes tipa, Brother P-touch printerim</t>
  </si>
  <si>
    <t>Audiogrammas un timpanogrammas papīra lenta,</t>
  </si>
  <si>
    <t>rūtots, rūtas sarkanā krāsā, 100mm x 22m</t>
  </si>
  <si>
    <t>Ultragel</t>
  </si>
  <si>
    <t>ELI250Z</t>
  </si>
  <si>
    <t>210mm x 300mm x 200 loksnes</t>
  </si>
  <si>
    <t>110 mm x 140 mm x 200 loksnes</t>
  </si>
  <si>
    <t>ELI 230</t>
  </si>
  <si>
    <t>210 mm x 20 m</t>
  </si>
  <si>
    <t>ELI 250</t>
  </si>
  <si>
    <t>90mm x 90mm x 400 loksnes</t>
  </si>
  <si>
    <t>210mm x140mm x 250 loksnes</t>
  </si>
  <si>
    <t>210mm x 140mm x 250 loksnes</t>
  </si>
  <si>
    <t>Papīrs St.Jude iekārtai</t>
  </si>
  <si>
    <t>112mm x 25mm x 12m</t>
  </si>
  <si>
    <t>Innomed</t>
  </si>
  <si>
    <t>temperatūras diapazonam +40˚C..-10˚C, ø152mm</t>
  </si>
  <si>
    <t>Pašrakstītāja papīrs circular chart RP-G04</t>
  </si>
  <si>
    <t>Ref.RPG04</t>
  </si>
  <si>
    <t>Ref.055074AXR7</t>
  </si>
  <si>
    <t>Lifepak 12 defibrilators</t>
  </si>
  <si>
    <t>Lifepak 20 defibrilators</t>
  </si>
  <si>
    <t>EKG termopapīrs MORTARA elektrokardiogrāfiem</t>
  </si>
  <si>
    <t>Ribbon Resin, krāsa melna, 55 mm x 74m</t>
  </si>
  <si>
    <t>Krāsu lenta TLP2824 svītrkodu drukātājam</t>
  </si>
  <si>
    <t>Zult 7A</t>
  </si>
  <si>
    <t>Uzlīme TLP2824 svītrkodu drukātājam</t>
  </si>
  <si>
    <t>Aesculap IC-V013</t>
  </si>
  <si>
    <t>Etiķešu papīra lenta B.Braun printerim</t>
  </si>
  <si>
    <t>ar indikatoru, 77mm x 70m, aptuveni 2000 uzlīmes, ruļla diametrs: 7,6 cm</t>
  </si>
  <si>
    <t>35cm x 24cm x 1600 loksnes</t>
  </si>
  <si>
    <t>Ref.TEH0510006</t>
  </si>
  <si>
    <t>28,5mm x 15,8mm</t>
  </si>
  <si>
    <t>Ultragel Biotronic EPR 1000 ICS 3000</t>
  </si>
  <si>
    <t>111 mm x 125 mm x 300 loksnes</t>
  </si>
  <si>
    <t>Kārtridžs Epson TM220 adatu printerim</t>
  </si>
  <si>
    <t>TM220 adatu printeris</t>
  </si>
  <si>
    <t>C43S015374</t>
  </si>
  <si>
    <t>melna</t>
  </si>
  <si>
    <t>TEG 6S</t>
  </si>
  <si>
    <t>76mm x 40m /12mm (max d 65mm)</t>
  </si>
  <si>
    <t>HAEMONETICS</t>
  </si>
  <si>
    <t>Papīrs termo lenta trombelastogrāfam TEG 6S</t>
  </si>
  <si>
    <t>76/70-1</t>
  </si>
  <si>
    <t>Ultragel Thermo 55</t>
  </si>
  <si>
    <t>rūtots, 57mm x 25m</t>
  </si>
  <si>
    <t>balts, 55mm x 25m</t>
  </si>
  <si>
    <t>Termopapīrs HP defibrilatoram, rūtots</t>
  </si>
  <si>
    <t>baltas, uzlīmes ,rullis, 59mm x 99mm</t>
  </si>
  <si>
    <t>Termālās etiķetes VITALOGRAFS ausu aparātam</t>
  </si>
  <si>
    <t>Papīrs MEDTRONIC defibrilatoriem</t>
  </si>
  <si>
    <t>Atsauces numurs (var piedāvāt ekvivalentu)</t>
  </si>
  <si>
    <t>39. nod.</t>
  </si>
  <si>
    <t>Tze. Brother P-touch. REF: TZe-211</t>
  </si>
  <si>
    <t>Tze. Brother P-touch. REF: TZe-731</t>
  </si>
  <si>
    <t>Tze. Brother P-touch. REF: TZe-431</t>
  </si>
  <si>
    <t>Tze. Brother P-touch. REF: TZe-221</t>
  </si>
  <si>
    <t>Tze. Brother P-touch. REF: TZe-231</t>
  </si>
  <si>
    <t>21.</t>
  </si>
  <si>
    <t>20.</t>
  </si>
  <si>
    <t>19.</t>
  </si>
  <si>
    <t>18.</t>
  </si>
  <si>
    <t>17.</t>
  </si>
  <si>
    <t>16.</t>
  </si>
  <si>
    <t>15.</t>
  </si>
  <si>
    <t>14.</t>
  </si>
  <si>
    <t>13.</t>
  </si>
  <si>
    <t>12.</t>
  </si>
  <si>
    <t>11.</t>
  </si>
  <si>
    <t>10.</t>
  </si>
  <si>
    <t>9.</t>
  </si>
  <si>
    <t>8.</t>
  </si>
  <si>
    <t>7.</t>
  </si>
  <si>
    <t>6.</t>
  </si>
  <si>
    <t>5.</t>
  </si>
  <si>
    <t>4.</t>
  </si>
  <si>
    <t>3.</t>
  </si>
  <si>
    <t>2.</t>
  </si>
  <si>
    <t>1.</t>
  </si>
  <si>
    <t>Brother P-touch PT-P900W</t>
  </si>
  <si>
    <t>Piegāde 4 nedēļu laikā no pasūtījuma veikšanas dienas;</t>
  </si>
  <si>
    <t>** Parametru atbilstību pamatot ar norādi uz tehniskajām datu lapām ("data sheet'') jeb informatīviem materiāliem, kas apliecina atbilstību (oriģinālvalodā un tulkojumi valsts valodā, ja oriģinālvalodā nav angļu), norādot atsauci tehniskajā piedāvājumā uz konkrēto lapaspusi. Informatīvajos materiālos pretendents atzīmē uz kuru iepirkuma tehniskās specifikācijas pozīciju pievienotā informācija attiecināma;</t>
  </si>
  <si>
    <t xml:space="preserve">Pasūtītājam nav pienākums iepirkt visu  norādīto katras preču vienības apjomu; </t>
  </si>
  <si>
    <t>Ņemot vērā, ka neparedzamu apstākļu dēļ, Līguma ___.pielikumā norādīto preču klāsts var mainīties 10% apmērā no Vienošanās kopējās summas, tehniskajā un finanšu piedāvājumā neiekļauto preču cenas tiek atsevišķi saskaņotas ar Pasūtītāju, nepārsniedzot vidējās tirgus cenas Latvijā un nemainot Vienošanās kopējo summu.;</t>
  </si>
  <si>
    <t>Pusēm vienojoties Vienošanās darbības termiņš var tikt pagarināts saskaņā ar Publisko iepirkumu likumā noteikto.</t>
  </si>
  <si>
    <t>7)</t>
  </si>
  <si>
    <t>8)</t>
  </si>
  <si>
    <t>9)</t>
  </si>
  <si>
    <t>10)</t>
  </si>
  <si>
    <t>11)</t>
  </si>
  <si>
    <t>12)</t>
  </si>
  <si>
    <t>Piedāvātajām precēm derīguma termiņš ir (nosaka Pretendents) __ (______) mēneši no pavadzīmes-rēķina abpusējas saskaņošanas brīža, bet ne mazāk kā 6 mēneši;</t>
  </si>
  <si>
    <t>EKG termopapīrs SCHILLER elektrokardiogrāfiem</t>
  </si>
  <si>
    <t>AT-102 G2</t>
  </si>
  <si>
    <t>REF: 2.157048</t>
  </si>
  <si>
    <t>FT-01</t>
  </si>
  <si>
    <t>114mm x 150mm x 60 loksnes</t>
  </si>
  <si>
    <t>REF: 2.157037</t>
  </si>
  <si>
    <t>210mm x 280mm x 114 loksnes</t>
  </si>
  <si>
    <t>Lifepak 15 defibrilators</t>
  </si>
  <si>
    <t>Ref.11240-000016</t>
  </si>
  <si>
    <t xml:space="preserve">100mm x 22m, rūtots </t>
  </si>
  <si>
    <t>Ref.11240-000013</t>
  </si>
  <si>
    <t>50 mm x 25m vai 30m</t>
  </si>
  <si>
    <t>Papīrs GE elektrokardiogrāfiem</t>
  </si>
  <si>
    <t>GE</t>
  </si>
  <si>
    <t>MAC 2000</t>
  </si>
  <si>
    <t>ref.2009828-061, 9402-061</t>
  </si>
  <si>
    <t>216 mm x 42.1 m x 150 loksnes, sarkanas rūtas, balta augšējā josla</t>
  </si>
  <si>
    <t>Papīrs STAN fetāliem monitoriem</t>
  </si>
  <si>
    <t>Neoventa</t>
  </si>
  <si>
    <t>STAN S31</t>
  </si>
  <si>
    <t>155 mm x 100 mm x 20 loksnes</t>
  </si>
  <si>
    <t>ref.CNS000005/1</t>
  </si>
  <si>
    <t>Papīrs MS WESTFALIA defibrilatoram/ monitoram/ ventilatoram</t>
  </si>
  <si>
    <t>Jenny</t>
  </si>
  <si>
    <t>MS WESTFALIA</t>
  </si>
  <si>
    <t>ref.0103.98.75002.200</t>
  </si>
  <si>
    <t>100 mm x 4,8m, sarkanas rūtas</t>
  </si>
  <si>
    <t>22.</t>
  </si>
  <si>
    <t>Etiķetes/ uzlīmes šļirču un perfuzoru marķēšanai</t>
  </si>
  <si>
    <t>36mm x 60mm x 1000 gab., rullis, atbilst ISO 26825, pašlīmējošas bez medikamenta nosaukuma</t>
  </si>
  <si>
    <t>13mm x 35mm x 500 vai 1000 gab., rullis, līmēšanai uz šļircēm</t>
  </si>
  <si>
    <t>25mm x 68mm x 500 vai 1000 gab., rullis, līmēšanai uz perfuzoriem</t>
  </si>
  <si>
    <t>A+K Druck</t>
  </si>
  <si>
    <t>Etiķešu turētājs ar 10 ruļļu vietām</t>
  </si>
  <si>
    <t xml:space="preserve">Tehniskais un finanšu piedāvājums </t>
  </si>
  <si>
    <t>Saturs</t>
  </si>
  <si>
    <t>Papīra, uzlīmju un krāsu lentu piegāde medicīnas iekārtām II</t>
  </si>
  <si>
    <t>2.pielikums Nolikumam Nr.2021/85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</si>
</sst>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quot;€&quot;\ * #,##0.00_-;_-&quot;€&quot;\ * &quot;-&quot;??_-;_-@_-"/>
    <numFmt numFmtId="164" formatCode="_-[$Ls-426]\ * #,##0.00_-;\-[$Ls-426]\ * #,##0.00_-;_-[$Ls-426]\ * &quot;-&quot;??_-;_-@_-"/>
    <numFmt numFmtId="165" formatCode="_-[$€-426]\ * #,##0.00000_-;\-[$€-426]\ * #,##0.00000_-;_-[$€-426]\ * &quot;-&quot;??_-;_-@_-"/>
    <numFmt numFmtId="166" formatCode="_-[$€-426]* #,##0.00000_-;\-[$€-426]* #,##0.00000_-;_-[$€-426]* &quot;-&quot;?????_-;_-@_-"/>
    <numFmt numFmtId="167" formatCode="_-&quot;€&quot;\ * #,##0.00000_-;\-&quot;€&quot;\ * #,##0.00000_-;_-&quot;€&quot;\ * &quot;-&quot;??_-;_-@_-"/>
    <numFmt numFmtId="168" formatCode="_-* #,##0.00\ [$€-426]_-;\-* #,##0.00\ [$€-426]_-;_-* &quot;-&quot;??\ [$€-426]_-;_-@_-"/>
  </numFmts>
  <fonts count="16" x14ac:knownFonts="1">
    <font>
      <sz val="11"/>
      <color theme="1"/>
      <name val="Calibri"/>
      <family val="2"/>
      <scheme val="minor"/>
    </font>
    <font>
      <sz val="11"/>
      <color theme="1"/>
      <name val="Calibri"/>
      <family val="2"/>
      <charset val="186"/>
      <scheme val="minor"/>
    </font>
    <font>
      <sz val="12"/>
      <color indexed="8"/>
      <name val="Times New Roman"/>
      <family val="1"/>
      <charset val="186"/>
    </font>
    <font>
      <b/>
      <sz val="10"/>
      <color indexed="8"/>
      <name val="Times New Roman"/>
      <family val="1"/>
      <charset val="186"/>
    </font>
    <font>
      <sz val="10"/>
      <color indexed="8"/>
      <name val="Times New Roman"/>
      <family val="1"/>
      <charset val="186"/>
    </font>
    <font>
      <sz val="10"/>
      <name val="Times New Roman"/>
      <family val="1"/>
      <charset val="186"/>
    </font>
    <font>
      <b/>
      <sz val="10"/>
      <name val="Times New Roman"/>
      <family val="1"/>
      <charset val="186"/>
    </font>
    <font>
      <sz val="11"/>
      <color theme="1"/>
      <name val="Calibri"/>
      <family val="2"/>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1"/>
      <name val="Times New Roman"/>
      <family val="1"/>
      <charset val="186"/>
    </font>
    <font>
      <sz val="11"/>
      <name val="Calibri"/>
      <family val="2"/>
      <scheme val="minor"/>
    </font>
    <font>
      <sz val="10"/>
      <name val="Arial"/>
      <family val="2"/>
      <charset val="186"/>
    </font>
    <font>
      <sz val="11"/>
      <color indexed="8"/>
      <name val="Calibri"/>
      <family val="2"/>
    </font>
  </fonts>
  <fills count="4">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7" fillId="0" borderId="0" applyFont="0" applyFill="0" applyBorder="0" applyAlignment="0" applyProtection="0"/>
    <xf numFmtId="164" fontId="8" fillId="0" borderId="0">
      <alignment vertical="center" wrapText="1"/>
    </xf>
    <xf numFmtId="0" fontId="14" fillId="0" borderId="0"/>
    <xf numFmtId="0" fontId="1" fillId="0" borderId="0"/>
    <xf numFmtId="0" fontId="14" fillId="0" borderId="0"/>
    <xf numFmtId="0" fontId="15" fillId="0" borderId="0"/>
    <xf numFmtId="0" fontId="15" fillId="0" borderId="0"/>
  </cellStyleXfs>
  <cellXfs count="72">
    <xf numFmtId="0" fontId="0" fillId="0" borderId="0" xfId="0"/>
    <xf numFmtId="0" fontId="2" fillId="0" borderId="0" xfId="0" applyFont="1" applyAlignment="1">
      <alignment horizontal="left" vertical="center" wrapText="1"/>
    </xf>
    <xf numFmtId="0" fontId="2" fillId="0" borderId="0" xfId="0" applyFont="1" applyAlignment="1">
      <alignment horizontal="center" vertical="center"/>
    </xf>
    <xf numFmtId="0" fontId="0" fillId="0" borderId="0" xfId="0" applyAlignment="1">
      <alignment vertical="center"/>
    </xf>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applyAlignment="1">
      <alignment vertical="center"/>
    </xf>
    <xf numFmtId="0" fontId="0" fillId="0" borderId="0" xfId="0" applyAlignment="1">
      <alignment vertical="center" wrapText="1"/>
    </xf>
    <xf numFmtId="0" fontId="4" fillId="0" borderId="1" xfId="0" quotePrefix="1" applyFont="1" applyFill="1" applyBorder="1" applyAlignment="1">
      <alignment horizontal="center" vertical="center" wrapText="1"/>
    </xf>
    <xf numFmtId="14" fontId="8" fillId="0" borderId="0" xfId="2" applyNumberFormat="1" applyAlignment="1">
      <alignment vertical="center"/>
    </xf>
    <xf numFmtId="164" fontId="8" fillId="0" borderId="0" xfId="2" applyAlignment="1">
      <alignment horizontal="left" vertical="top" wrapText="1"/>
    </xf>
    <xf numFmtId="0" fontId="5" fillId="0" borderId="1" xfId="2" applyNumberFormat="1" applyFont="1" applyFill="1" applyBorder="1" applyAlignment="1">
      <alignment horizontal="right" vertical="top" wrapText="1"/>
    </xf>
    <xf numFmtId="0" fontId="2" fillId="0" borderId="0" xfId="0" applyFont="1" applyAlignment="1">
      <alignment vertical="center" wrapText="1"/>
    </xf>
    <xf numFmtId="0" fontId="4" fillId="0" borderId="1" xfId="0" quotePrefix="1" applyFont="1" applyFill="1"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wrapText="1"/>
    </xf>
    <xf numFmtId="0" fontId="0" fillId="0" borderId="0" xfId="0" applyAlignment="1">
      <alignment horizontal="center" vertical="center" wrapText="1"/>
    </xf>
    <xf numFmtId="0" fontId="5" fillId="0" borderId="0" xfId="2" quotePrefix="1" applyNumberFormat="1" applyFont="1" applyFill="1" applyBorder="1" applyAlignment="1">
      <alignment vertical="top" wrapText="1"/>
    </xf>
    <xf numFmtId="0" fontId="8" fillId="0" borderId="0" xfId="0" applyFont="1" applyAlignment="1">
      <alignment horizontal="right" vertical="center"/>
    </xf>
    <xf numFmtId="0" fontId="10" fillId="0" borderId="0" xfId="2" applyNumberFormat="1" applyFont="1" applyBorder="1" applyAlignment="1">
      <alignment horizontal="center" wrapText="1"/>
    </xf>
    <xf numFmtId="0" fontId="6" fillId="0" borderId="0" xfId="2"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165" fontId="4" fillId="0" borderId="1" xfId="0" applyNumberFormat="1" applyFont="1" applyFill="1" applyBorder="1" applyAlignment="1">
      <alignment horizontal="left" vertical="center" wrapText="1"/>
    </xf>
    <xf numFmtId="165" fontId="4" fillId="0" borderId="1" xfId="0" applyNumberFormat="1" applyFont="1" applyFill="1" applyBorder="1" applyAlignment="1">
      <alignment horizontal="center" vertical="center" wrapText="1"/>
    </xf>
    <xf numFmtId="166" fontId="4" fillId="0" borderId="1" xfId="0" quotePrefix="1" applyNumberFormat="1" applyFont="1" applyFill="1" applyBorder="1" applyAlignment="1">
      <alignment horizontal="center" vertical="center" wrapText="1"/>
    </xf>
    <xf numFmtId="0" fontId="0" fillId="0" borderId="0" xfId="0" applyFill="1"/>
    <xf numFmtId="0" fontId="4" fillId="0" borderId="1" xfId="0" quotePrefix="1" applyFont="1" applyFill="1" applyBorder="1" applyAlignment="1">
      <alignment horizontal="left" vertical="center" wrapText="1"/>
    </xf>
    <xf numFmtId="0" fontId="4" fillId="0" borderId="1" xfId="0" applyFont="1" applyFill="1" applyBorder="1" applyAlignment="1">
      <alignment vertical="center"/>
    </xf>
    <xf numFmtId="0" fontId="4" fillId="0" borderId="1" xfId="0" quotePrefix="1" applyFont="1" applyFill="1" applyBorder="1" applyAlignment="1">
      <alignment horizontal="lef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quotePrefix="1" applyFont="1" applyFill="1" applyBorder="1" applyAlignment="1">
      <alignment horizontal="center" vertical="center" wrapText="1"/>
    </xf>
    <xf numFmtId="0" fontId="0" fillId="2" borderId="0" xfId="0" applyFill="1" applyAlignment="1">
      <alignment vertical="center"/>
    </xf>
    <xf numFmtId="0" fontId="0" fillId="2" borderId="0" xfId="0" applyFill="1" applyAlignment="1">
      <alignment vertical="center" wrapText="1"/>
    </xf>
    <xf numFmtId="0" fontId="12" fillId="2" borderId="6" xfId="0" applyFont="1" applyFill="1" applyBorder="1" applyAlignment="1">
      <alignment vertical="center"/>
    </xf>
    <xf numFmtId="0" fontId="13" fillId="2" borderId="6" xfId="0" applyFont="1" applyFill="1" applyBorder="1" applyAlignment="1">
      <alignment vertical="center"/>
    </xf>
    <xf numFmtId="0" fontId="12" fillId="2" borderId="6" xfId="0" applyFont="1" applyFill="1" applyBorder="1" applyAlignment="1">
      <alignment horizontal="right" vertical="center"/>
    </xf>
    <xf numFmtId="167" fontId="3" fillId="3" borderId="5" xfId="1" quotePrefix="1" applyNumberFormat="1" applyFont="1" applyFill="1" applyBorder="1" applyAlignment="1">
      <alignment horizontal="center" vertical="center" wrapText="1"/>
    </xf>
    <xf numFmtId="0" fontId="5" fillId="0" borderId="0" xfId="2" applyNumberFormat="1" applyFont="1" applyFill="1" applyBorder="1" applyAlignment="1">
      <alignment horizontal="right" vertical="top" wrapText="1"/>
    </xf>
    <xf numFmtId="0" fontId="5" fillId="0" borderId="0" xfId="2" quotePrefix="1" applyNumberFormat="1" applyFont="1" applyFill="1" applyBorder="1" applyAlignment="1">
      <alignment horizontal="left" vertical="top" wrapText="1"/>
    </xf>
    <xf numFmtId="0" fontId="4" fillId="0" borderId="4" xfId="0" applyFont="1" applyFill="1" applyBorder="1" applyAlignment="1">
      <alignment vertical="center" wrapText="1"/>
    </xf>
    <xf numFmtId="0" fontId="4" fillId="0" borderId="8" xfId="0" applyFont="1" applyFill="1" applyBorder="1" applyAlignment="1">
      <alignment horizontal="left" vertical="top"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0" xfId="2" applyNumberFormat="1" applyFont="1" applyBorder="1" applyAlignment="1">
      <alignment horizontal="center" wrapText="1"/>
    </xf>
    <xf numFmtId="0" fontId="5" fillId="0" borderId="1" xfId="0" applyFont="1" applyFill="1" applyBorder="1" applyAlignment="1">
      <alignment horizontal="center" vertical="center" wrapText="1"/>
    </xf>
    <xf numFmtId="0" fontId="0" fillId="0" borderId="0" xfId="0"/>
    <xf numFmtId="168" fontId="0" fillId="0" borderId="1" xfId="0" applyNumberFormat="1" applyFill="1" applyBorder="1"/>
    <xf numFmtId="0" fontId="4" fillId="0"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vertical="center"/>
    </xf>
    <xf numFmtId="0" fontId="9" fillId="0" borderId="0" xfId="2" applyNumberFormat="1" applyFont="1" applyAlignment="1">
      <alignment horizontal="center" vertical="center" wrapText="1"/>
    </xf>
    <xf numFmtId="0" fontId="10" fillId="0" borderId="0" xfId="2" applyNumberFormat="1" applyFont="1" applyBorder="1" applyAlignment="1">
      <alignment horizontal="center" wrapText="1"/>
    </xf>
    <xf numFmtId="0" fontId="3" fillId="2" borderId="1" xfId="0" applyFont="1" applyFill="1" applyBorder="1" applyAlignment="1">
      <alignment horizontal="center" vertical="center" wrapText="1"/>
    </xf>
    <xf numFmtId="0" fontId="5" fillId="0" borderId="1" xfId="2" quotePrefix="1" applyNumberFormat="1" applyFont="1" applyFill="1" applyBorder="1" applyAlignment="1">
      <alignment horizontal="left" vertical="top" wrapText="1"/>
    </xf>
    <xf numFmtId="0" fontId="5" fillId="0" borderId="2" xfId="2" quotePrefix="1" applyNumberFormat="1" applyFont="1" applyFill="1" applyBorder="1" applyAlignment="1">
      <alignment horizontal="left" vertical="top" wrapText="1"/>
    </xf>
    <xf numFmtId="0" fontId="5" fillId="0" borderId="3" xfId="2" quotePrefix="1" applyNumberFormat="1" applyFont="1" applyFill="1" applyBorder="1" applyAlignment="1">
      <alignment horizontal="left" vertical="top" wrapText="1"/>
    </xf>
    <xf numFmtId="0" fontId="5" fillId="0" borderId="4" xfId="2" quotePrefix="1" applyNumberFormat="1" applyFont="1" applyFill="1" applyBorder="1" applyAlignment="1">
      <alignment horizontal="left" vertical="top" wrapText="1"/>
    </xf>
    <xf numFmtId="0" fontId="11" fillId="0" borderId="0" xfId="2" applyNumberFormat="1" applyFont="1" applyBorder="1" applyAlignment="1">
      <alignment horizontal="center" wrapText="1"/>
    </xf>
    <xf numFmtId="0" fontId="6" fillId="0" borderId="0" xfId="2" applyNumberFormat="1" applyFont="1" applyFill="1" applyBorder="1" applyAlignment="1">
      <alignment horizontal="left" vertical="center" wrapText="1"/>
    </xf>
    <xf numFmtId="0" fontId="0" fillId="0" borderId="7" xfId="0" applyBorder="1" applyAlignment="1">
      <alignment wrapText="1"/>
    </xf>
    <xf numFmtId="0" fontId="0" fillId="0" borderId="0" xfId="0" applyAlignment="1">
      <alignment wrapText="1"/>
    </xf>
    <xf numFmtId="0" fontId="4" fillId="0" borderId="1" xfId="0" applyFont="1" applyFill="1" applyBorder="1" applyAlignment="1">
      <alignment horizontal="left" vertical="top"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5" xfId="0" applyFont="1" applyFill="1" applyBorder="1" applyAlignment="1">
      <alignment horizontal="left" vertical="top" wrapText="1"/>
    </xf>
    <xf numFmtId="0" fontId="5" fillId="0" borderId="1" xfId="0" applyFont="1" applyFill="1" applyBorder="1" applyAlignment="1">
      <alignment horizontal="center" vertical="center" wrapText="1"/>
    </xf>
  </cellXfs>
  <cellStyles count="8">
    <cellStyle name="Currency" xfId="1" builtinId="4"/>
    <cellStyle name="Normal" xfId="0" builtinId="0"/>
    <cellStyle name="Normal 12" xfId="7"/>
    <cellStyle name="Normal 2" xfId="3"/>
    <cellStyle name="Normal 3" xfId="6"/>
    <cellStyle name="Normal 4" xfId="2"/>
    <cellStyle name="Normal 5" xfId="5"/>
    <cellStyle name="Normal 6"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election activeCell="O10" sqref="O10"/>
    </sheetView>
  </sheetViews>
  <sheetFormatPr defaultColWidth="8.85546875" defaultRowHeight="15" x14ac:dyDescent="0.25"/>
  <cols>
    <col min="1" max="1" width="8.85546875" style="48"/>
    <col min="2" max="2" width="32.42578125" style="48" customWidth="1"/>
    <col min="3" max="3" width="14.28515625" style="48" customWidth="1"/>
    <col min="4" max="4" width="13.140625" style="48" customWidth="1"/>
    <col min="5" max="5" width="12.85546875" style="48" customWidth="1"/>
    <col min="6" max="6" width="14.42578125" style="48" customWidth="1"/>
    <col min="7" max="7" width="10.7109375" style="48" bestFit="1" customWidth="1"/>
    <col min="8" max="8" width="13.85546875" style="48" customWidth="1"/>
    <col min="9" max="9" width="15.5703125" style="48" customWidth="1"/>
    <col min="10" max="13" width="8.85546875" style="48"/>
    <col min="14" max="14" width="11.7109375" style="48" customWidth="1"/>
    <col min="15" max="15" width="12" style="48" customWidth="1"/>
    <col min="16" max="16" width="16.7109375" style="48" customWidth="1"/>
    <col min="17" max="16384" width="8.85546875" style="48"/>
  </cols>
  <sheetData>
    <row r="1" spans="1:16" x14ac:dyDescent="0.25">
      <c r="A1" s="7"/>
      <c r="B1" s="8"/>
      <c r="C1" s="8"/>
      <c r="D1" s="8"/>
      <c r="E1" s="8"/>
      <c r="F1" s="8"/>
      <c r="G1" s="8"/>
      <c r="H1" s="8"/>
      <c r="I1" s="8"/>
      <c r="J1" s="8"/>
      <c r="K1" s="8"/>
      <c r="L1" s="8"/>
      <c r="M1" s="51" t="s">
        <v>222</v>
      </c>
      <c r="N1" s="52"/>
      <c r="O1" s="52"/>
      <c r="P1" s="52"/>
    </row>
    <row r="2" spans="1:16" x14ac:dyDescent="0.25">
      <c r="A2" s="10"/>
      <c r="B2" s="11"/>
      <c r="C2" s="11"/>
      <c r="D2" s="11"/>
      <c r="E2" s="11"/>
      <c r="F2" s="11"/>
      <c r="G2" s="11"/>
      <c r="H2" s="11"/>
      <c r="I2" s="11"/>
      <c r="J2" s="11"/>
      <c r="M2" s="15"/>
      <c r="P2" s="19"/>
    </row>
    <row r="3" spans="1:16" ht="15.75" customHeight="1" x14ac:dyDescent="0.25">
      <c r="A3" s="53" t="s">
        <v>219</v>
      </c>
      <c r="B3" s="53"/>
      <c r="C3" s="53"/>
      <c r="D3" s="53"/>
      <c r="E3" s="53"/>
      <c r="F3" s="53"/>
      <c r="G3" s="53"/>
      <c r="H3" s="53"/>
      <c r="I3" s="53"/>
      <c r="J3" s="53"/>
      <c r="K3" s="53"/>
      <c r="L3" s="53"/>
      <c r="M3" s="53"/>
      <c r="N3" s="53"/>
      <c r="O3" s="53"/>
      <c r="P3" s="53"/>
    </row>
    <row r="4" spans="1:16" ht="15.75" customHeight="1" x14ac:dyDescent="0.25">
      <c r="A4" s="54" t="s">
        <v>221</v>
      </c>
      <c r="B4" s="54"/>
      <c r="C4" s="54"/>
      <c r="D4" s="54"/>
      <c r="E4" s="54"/>
      <c r="F4" s="54"/>
      <c r="G4" s="54"/>
      <c r="H4" s="54"/>
      <c r="I4" s="54"/>
      <c r="J4" s="54"/>
      <c r="K4" s="54"/>
      <c r="L4" s="54"/>
      <c r="M4" s="54"/>
      <c r="N4" s="54"/>
      <c r="O4" s="54"/>
      <c r="P4" s="54"/>
    </row>
    <row r="6" spans="1:16" ht="15.75" customHeight="1" x14ac:dyDescent="0.25">
      <c r="A6" s="54" t="s">
        <v>220</v>
      </c>
      <c r="B6" s="54"/>
      <c r="C6" s="54"/>
      <c r="D6" s="54"/>
      <c r="E6" s="54"/>
      <c r="F6" s="54"/>
      <c r="G6" s="54"/>
      <c r="H6" s="54"/>
      <c r="I6" s="54"/>
      <c r="J6" s="54"/>
      <c r="K6" s="54"/>
      <c r="L6" s="54"/>
      <c r="M6" s="54"/>
      <c r="N6" s="54"/>
      <c r="O6" s="54"/>
      <c r="P6" s="54"/>
    </row>
    <row r="7" spans="1:16" ht="15.75" customHeight="1" x14ac:dyDescent="0.25">
      <c r="A7" s="46"/>
      <c r="B7" s="46"/>
      <c r="C7" s="46"/>
      <c r="D7" s="46"/>
      <c r="E7" s="46"/>
      <c r="F7" s="46"/>
      <c r="G7" s="46"/>
      <c r="H7" s="46"/>
      <c r="I7" s="46"/>
      <c r="J7" s="46"/>
      <c r="K7" s="46"/>
      <c r="L7" s="46"/>
      <c r="M7" s="46"/>
      <c r="N7" s="46"/>
      <c r="O7" s="46"/>
      <c r="P7" s="46"/>
    </row>
    <row r="8" spans="1:16" ht="25.5" x14ac:dyDescent="0.25">
      <c r="A8" s="31" t="s">
        <v>0</v>
      </c>
      <c r="B8" s="55" t="s">
        <v>35</v>
      </c>
      <c r="C8" s="55"/>
      <c r="D8" s="55"/>
      <c r="E8" s="55"/>
      <c r="F8" s="55"/>
      <c r="G8" s="55"/>
      <c r="H8" s="33" t="s">
        <v>33</v>
      </c>
    </row>
    <row r="9" spans="1:16" x14ac:dyDescent="0.25">
      <c r="A9" s="47">
        <v>1</v>
      </c>
      <c r="B9" s="50" t="s">
        <v>69</v>
      </c>
      <c r="C9" s="50"/>
      <c r="D9" s="50"/>
      <c r="E9" s="50"/>
      <c r="F9" s="50"/>
      <c r="G9" s="50"/>
      <c r="H9" s="49"/>
    </row>
    <row r="10" spans="1:16" x14ac:dyDescent="0.25">
      <c r="A10" s="47">
        <v>2</v>
      </c>
      <c r="B10" s="50" t="s">
        <v>140</v>
      </c>
      <c r="C10" s="50"/>
      <c r="D10" s="50"/>
      <c r="E10" s="50"/>
      <c r="F10" s="50"/>
      <c r="G10" s="50"/>
      <c r="H10" s="49"/>
    </row>
    <row r="11" spans="1:16" x14ac:dyDescent="0.25">
      <c r="A11" s="47">
        <v>3</v>
      </c>
      <c r="B11" s="50" t="s">
        <v>143</v>
      </c>
      <c r="C11" s="50"/>
      <c r="D11" s="50"/>
      <c r="E11" s="50"/>
      <c r="F11" s="50"/>
      <c r="G11" s="50"/>
      <c r="H11" s="49"/>
    </row>
    <row r="12" spans="1:16" x14ac:dyDescent="0.25">
      <c r="A12" s="47">
        <v>4</v>
      </c>
      <c r="B12" s="50" t="s">
        <v>45</v>
      </c>
      <c r="C12" s="50"/>
      <c r="D12" s="50"/>
      <c r="E12" s="50"/>
      <c r="F12" s="50"/>
      <c r="G12" s="50"/>
      <c r="H12" s="49"/>
    </row>
    <row r="13" spans="1:16" x14ac:dyDescent="0.25">
      <c r="A13" s="47">
        <v>5</v>
      </c>
      <c r="B13" s="50" t="s">
        <v>94</v>
      </c>
      <c r="C13" s="50"/>
      <c r="D13" s="50"/>
      <c r="E13" s="50"/>
      <c r="F13" s="50"/>
      <c r="G13" s="50"/>
      <c r="H13" s="49"/>
    </row>
    <row r="14" spans="1:16" x14ac:dyDescent="0.25">
      <c r="A14" s="47">
        <v>6</v>
      </c>
      <c r="B14" s="50" t="s">
        <v>142</v>
      </c>
      <c r="C14" s="50"/>
      <c r="D14" s="50"/>
      <c r="E14" s="50"/>
      <c r="F14" s="50"/>
      <c r="G14" s="50"/>
      <c r="H14" s="49"/>
    </row>
    <row r="15" spans="1:16" x14ac:dyDescent="0.25">
      <c r="A15" s="47">
        <v>7</v>
      </c>
      <c r="B15" s="50" t="s">
        <v>115</v>
      </c>
      <c r="C15" s="50"/>
      <c r="D15" s="50"/>
      <c r="E15" s="50"/>
      <c r="F15" s="50"/>
      <c r="G15" s="50"/>
      <c r="H15" s="49"/>
    </row>
    <row r="16" spans="1:16" x14ac:dyDescent="0.25">
      <c r="A16" s="47">
        <v>8</v>
      </c>
      <c r="B16" s="50" t="s">
        <v>185</v>
      </c>
      <c r="C16" s="50"/>
      <c r="D16" s="50"/>
      <c r="E16" s="50"/>
      <c r="F16" s="50"/>
      <c r="G16" s="50"/>
      <c r="H16" s="49"/>
    </row>
    <row r="17" spans="1:8" x14ac:dyDescent="0.25">
      <c r="A17" s="47">
        <v>9</v>
      </c>
      <c r="B17" s="50" t="s">
        <v>110</v>
      </c>
      <c r="C17" s="50"/>
      <c r="D17" s="50"/>
      <c r="E17" s="50"/>
      <c r="F17" s="50"/>
      <c r="G17" s="50"/>
      <c r="H17" s="49"/>
    </row>
    <row r="18" spans="1:8" x14ac:dyDescent="0.25">
      <c r="A18" s="47">
        <v>10</v>
      </c>
      <c r="B18" s="50" t="s">
        <v>119</v>
      </c>
      <c r="C18" s="50"/>
      <c r="D18" s="50"/>
      <c r="E18" s="50"/>
      <c r="F18" s="50"/>
      <c r="G18" s="50"/>
      <c r="H18" s="49"/>
    </row>
    <row r="19" spans="1:8" x14ac:dyDescent="0.25">
      <c r="A19" s="47">
        <v>11</v>
      </c>
      <c r="B19" s="50" t="s">
        <v>117</v>
      </c>
      <c r="C19" s="50"/>
      <c r="D19" s="50"/>
      <c r="E19" s="50"/>
      <c r="F19" s="50"/>
      <c r="G19" s="50"/>
      <c r="H19" s="49"/>
    </row>
    <row r="20" spans="1:8" x14ac:dyDescent="0.25">
      <c r="A20" s="47">
        <v>12</v>
      </c>
      <c r="B20" s="50" t="s">
        <v>106</v>
      </c>
      <c r="C20" s="50"/>
      <c r="D20" s="50"/>
      <c r="E20" s="50"/>
      <c r="F20" s="50"/>
      <c r="G20" s="50"/>
      <c r="H20" s="49"/>
    </row>
    <row r="21" spans="1:8" x14ac:dyDescent="0.25">
      <c r="A21" s="47">
        <v>13</v>
      </c>
      <c r="B21" s="50" t="s">
        <v>121</v>
      </c>
      <c r="C21" s="50"/>
      <c r="D21" s="50"/>
      <c r="E21" s="50"/>
      <c r="F21" s="50"/>
      <c r="G21" s="50"/>
      <c r="H21" s="49"/>
    </row>
    <row r="22" spans="1:8" x14ac:dyDescent="0.25">
      <c r="A22" s="47">
        <v>14</v>
      </c>
      <c r="B22" s="50" t="s">
        <v>43</v>
      </c>
      <c r="C22" s="50"/>
      <c r="D22" s="50"/>
      <c r="E22" s="50"/>
      <c r="F22" s="50"/>
      <c r="G22" s="50"/>
      <c r="H22" s="49"/>
    </row>
    <row r="23" spans="1:8" x14ac:dyDescent="0.25">
      <c r="A23" s="47">
        <v>15</v>
      </c>
      <c r="B23" s="50" t="s">
        <v>40</v>
      </c>
      <c r="C23" s="50"/>
      <c r="D23" s="50"/>
      <c r="E23" s="50"/>
      <c r="F23" s="50"/>
      <c r="G23" s="50"/>
      <c r="H23" s="49"/>
    </row>
    <row r="24" spans="1:8" x14ac:dyDescent="0.25">
      <c r="A24" s="47">
        <v>16</v>
      </c>
      <c r="B24" s="50" t="s">
        <v>93</v>
      </c>
      <c r="C24" s="50"/>
      <c r="D24" s="50"/>
      <c r="E24" s="50"/>
      <c r="F24" s="50"/>
      <c r="G24" s="50"/>
      <c r="H24" s="49"/>
    </row>
    <row r="25" spans="1:8" x14ac:dyDescent="0.25">
      <c r="A25" s="47">
        <v>17</v>
      </c>
      <c r="B25" s="50" t="s">
        <v>128</v>
      </c>
      <c r="C25" s="50"/>
      <c r="D25" s="50"/>
      <c r="E25" s="50"/>
      <c r="F25" s="50"/>
      <c r="G25" s="50"/>
      <c r="H25" s="49"/>
    </row>
    <row r="26" spans="1:8" x14ac:dyDescent="0.25">
      <c r="A26" s="47">
        <v>18</v>
      </c>
      <c r="B26" s="50" t="s">
        <v>135</v>
      </c>
      <c r="C26" s="50"/>
      <c r="D26" s="50"/>
      <c r="E26" s="50"/>
      <c r="F26" s="50"/>
      <c r="G26" s="50"/>
      <c r="H26" s="49"/>
    </row>
    <row r="27" spans="1:8" x14ac:dyDescent="0.25">
      <c r="A27" s="47">
        <v>19</v>
      </c>
      <c r="B27" s="50" t="s">
        <v>197</v>
      </c>
      <c r="C27" s="50"/>
      <c r="D27" s="50"/>
      <c r="E27" s="50"/>
      <c r="F27" s="50"/>
      <c r="G27" s="50"/>
      <c r="H27" s="49"/>
    </row>
    <row r="28" spans="1:8" x14ac:dyDescent="0.25">
      <c r="A28" s="47">
        <v>20</v>
      </c>
      <c r="B28" s="50" t="s">
        <v>202</v>
      </c>
      <c r="C28" s="50"/>
      <c r="D28" s="50"/>
      <c r="E28" s="50"/>
      <c r="F28" s="50"/>
      <c r="G28" s="50"/>
      <c r="H28" s="49"/>
    </row>
    <row r="29" spans="1:8" x14ac:dyDescent="0.25">
      <c r="A29" s="47">
        <v>21</v>
      </c>
      <c r="B29" s="50" t="s">
        <v>207</v>
      </c>
      <c r="C29" s="50"/>
      <c r="D29" s="50"/>
      <c r="E29" s="50"/>
      <c r="F29" s="50"/>
      <c r="G29" s="50"/>
      <c r="H29" s="49"/>
    </row>
    <row r="30" spans="1:8" x14ac:dyDescent="0.25">
      <c r="A30" s="47">
        <v>22</v>
      </c>
      <c r="B30" s="50" t="s">
        <v>213</v>
      </c>
      <c r="C30" s="50"/>
      <c r="D30" s="50"/>
      <c r="E30" s="50"/>
      <c r="F30" s="50"/>
      <c r="G30" s="50"/>
      <c r="H30" s="49"/>
    </row>
  </sheetData>
  <mergeCells count="27">
    <mergeCell ref="B16:G16"/>
    <mergeCell ref="B17:G17"/>
    <mergeCell ref="B18:G18"/>
    <mergeCell ref="M1:P1"/>
    <mergeCell ref="A3:P3"/>
    <mergeCell ref="A4:P4"/>
    <mergeCell ref="A6:P6"/>
    <mergeCell ref="B8:G8"/>
    <mergeCell ref="B9:G9"/>
    <mergeCell ref="B10:G10"/>
    <mergeCell ref="B11:G11"/>
    <mergeCell ref="B12:G12"/>
    <mergeCell ref="B13:G13"/>
    <mergeCell ref="B14:G14"/>
    <mergeCell ref="B15:G15"/>
    <mergeCell ref="B30:G30"/>
    <mergeCell ref="B19:G19"/>
    <mergeCell ref="B20:G20"/>
    <mergeCell ref="B21:G21"/>
    <mergeCell ref="B22:G22"/>
    <mergeCell ref="B23:G23"/>
    <mergeCell ref="B24:G24"/>
    <mergeCell ref="B25:G25"/>
    <mergeCell ref="B26:G26"/>
    <mergeCell ref="B27:G27"/>
    <mergeCell ref="B28:G28"/>
    <mergeCell ref="B29:G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8"/>
  <sheetViews>
    <sheetView tabSelected="1" topLeftCell="A25" zoomScale="70" zoomScaleNormal="70" zoomScaleSheetLayoutView="100" workbookViewId="0">
      <selection activeCell="D84" sqref="D84"/>
    </sheetView>
  </sheetViews>
  <sheetFormatPr defaultRowHeight="15" x14ac:dyDescent="0.25"/>
  <cols>
    <col min="1" max="1" width="4.5703125" style="7" customWidth="1"/>
    <col min="2" max="2" width="22.85546875" style="8" customWidth="1"/>
    <col min="3" max="3" width="21.140625" style="8" customWidth="1"/>
    <col min="4" max="11" width="22.85546875" style="8" customWidth="1"/>
    <col min="12" max="12" width="13" style="8" customWidth="1"/>
    <col min="13" max="13" width="11.42578125" style="8" customWidth="1"/>
    <col min="14" max="14" width="11.140625" style="17" customWidth="1"/>
    <col min="15" max="15" width="13.28515625" style="8" customWidth="1"/>
    <col min="16" max="16" width="10.5703125" style="3" customWidth="1"/>
    <col min="17" max="17" width="15.7109375" style="3" customWidth="1"/>
  </cols>
  <sheetData>
    <row r="1" spans="1:28" x14ac:dyDescent="0.25">
      <c r="A1" s="10"/>
      <c r="B1" s="11"/>
      <c r="C1" s="11"/>
      <c r="D1" s="11"/>
      <c r="E1" s="11"/>
      <c r="F1" s="11"/>
      <c r="G1" s="11"/>
      <c r="H1" s="11"/>
      <c r="I1" s="11"/>
      <c r="J1" s="11"/>
      <c r="K1" s="11"/>
      <c r="L1"/>
      <c r="M1"/>
      <c r="N1" s="15"/>
      <c r="O1"/>
      <c r="P1"/>
      <c r="Q1" s="19"/>
    </row>
    <row r="2" spans="1:28" ht="15.75" customHeight="1" x14ac:dyDescent="0.25">
      <c r="A2" s="53" t="s">
        <v>83</v>
      </c>
      <c r="B2" s="53"/>
      <c r="C2" s="53"/>
      <c r="D2" s="53"/>
      <c r="E2" s="53"/>
      <c r="F2" s="53"/>
      <c r="G2" s="53"/>
      <c r="H2" s="53"/>
      <c r="I2" s="53"/>
      <c r="J2" s="53"/>
      <c r="K2" s="53"/>
      <c r="L2" s="53"/>
      <c r="M2" s="53"/>
      <c r="N2" s="53"/>
      <c r="O2" s="53"/>
      <c r="P2" s="53"/>
      <c r="Q2" s="53"/>
    </row>
    <row r="3" spans="1:28" ht="15.75" customHeight="1" x14ac:dyDescent="0.25">
      <c r="A3" s="54" t="s">
        <v>221</v>
      </c>
      <c r="B3" s="54"/>
      <c r="C3" s="54"/>
      <c r="D3" s="54"/>
      <c r="E3" s="54"/>
      <c r="F3" s="54"/>
      <c r="G3" s="54"/>
      <c r="H3" s="54"/>
      <c r="I3" s="54"/>
      <c r="J3" s="54"/>
      <c r="K3" s="54"/>
      <c r="L3" s="54"/>
      <c r="M3" s="54"/>
      <c r="N3" s="54"/>
      <c r="O3" s="54"/>
      <c r="P3" s="54"/>
      <c r="Q3" s="54"/>
    </row>
    <row r="4" spans="1:28" ht="15.75" customHeight="1" x14ac:dyDescent="0.25">
      <c r="A4" s="60"/>
      <c r="B4" s="54"/>
      <c r="C4" s="20"/>
      <c r="D4" s="20"/>
      <c r="E4" s="20"/>
      <c r="F4" s="20"/>
      <c r="G4" s="20"/>
      <c r="H4" s="20"/>
      <c r="I4" s="20"/>
      <c r="J4" s="20"/>
      <c r="K4" s="20"/>
      <c r="L4"/>
      <c r="M4"/>
      <c r="N4" s="15"/>
      <c r="O4"/>
      <c r="P4"/>
      <c r="Q4"/>
    </row>
    <row r="5" spans="1:28" ht="15.75" customHeight="1" x14ac:dyDescent="0.25">
      <c r="A5" s="61" t="s">
        <v>46</v>
      </c>
      <c r="B5" s="61"/>
      <c r="C5" s="21"/>
      <c r="D5" s="21"/>
      <c r="E5" s="21"/>
      <c r="F5" s="21"/>
      <c r="G5" s="21"/>
      <c r="H5" s="21"/>
      <c r="I5" s="21"/>
      <c r="J5" s="21"/>
      <c r="K5" s="21"/>
      <c r="L5"/>
      <c r="M5"/>
      <c r="N5" s="15"/>
      <c r="O5"/>
      <c r="P5"/>
      <c r="Q5"/>
    </row>
    <row r="6" spans="1:28" ht="15" customHeight="1" x14ac:dyDescent="0.25">
      <c r="A6" s="12" t="s">
        <v>47</v>
      </c>
      <c r="B6" s="56" t="s">
        <v>67</v>
      </c>
      <c r="C6" s="56"/>
      <c r="D6" s="56"/>
      <c r="E6" s="56"/>
      <c r="F6" s="56"/>
      <c r="G6" s="56"/>
      <c r="H6" s="56"/>
      <c r="I6" s="56"/>
      <c r="J6" s="56"/>
      <c r="K6" s="56"/>
      <c r="L6" s="56"/>
      <c r="M6" s="56"/>
      <c r="N6" s="56"/>
      <c r="O6" s="56"/>
      <c r="P6" s="56"/>
      <c r="Q6" s="56"/>
      <c r="R6" s="18"/>
    </row>
    <row r="7" spans="1:28" ht="15" customHeight="1" x14ac:dyDescent="0.25">
      <c r="A7" s="12" t="s">
        <v>48</v>
      </c>
      <c r="B7" s="56" t="s">
        <v>173</v>
      </c>
      <c r="C7" s="56"/>
      <c r="D7" s="56"/>
      <c r="E7" s="56"/>
      <c r="F7" s="56"/>
      <c r="G7" s="56"/>
      <c r="H7" s="56"/>
      <c r="I7" s="56"/>
      <c r="J7" s="56"/>
      <c r="K7" s="56"/>
      <c r="L7" s="56"/>
      <c r="M7" s="56"/>
      <c r="N7" s="56"/>
      <c r="O7" s="56"/>
      <c r="P7" s="56"/>
      <c r="Q7" s="56"/>
    </row>
    <row r="8" spans="1:28" ht="26.45" customHeight="1" x14ac:dyDescent="0.25">
      <c r="A8" s="12" t="s">
        <v>49</v>
      </c>
      <c r="B8" s="57" t="s">
        <v>79</v>
      </c>
      <c r="C8" s="58"/>
      <c r="D8" s="58"/>
      <c r="E8" s="58"/>
      <c r="F8" s="58"/>
      <c r="G8" s="58"/>
      <c r="H8" s="58"/>
      <c r="I8" s="58"/>
      <c r="J8" s="58"/>
      <c r="K8" s="58"/>
      <c r="L8" s="58"/>
      <c r="M8" s="58"/>
      <c r="N8" s="58"/>
      <c r="O8" s="58"/>
      <c r="P8" s="58"/>
      <c r="Q8" s="59"/>
      <c r="R8" s="62"/>
      <c r="S8" s="63"/>
      <c r="T8" s="63"/>
      <c r="U8" s="63"/>
      <c r="V8" s="63"/>
      <c r="W8" s="63"/>
      <c r="X8" s="63"/>
      <c r="Y8" s="63"/>
      <c r="Z8" s="63"/>
      <c r="AA8" s="63"/>
      <c r="AB8" s="63"/>
    </row>
    <row r="9" spans="1:28" ht="14.45" customHeight="1" x14ac:dyDescent="0.25">
      <c r="A9" s="12" t="s">
        <v>77</v>
      </c>
      <c r="B9" s="57" t="s">
        <v>176</v>
      </c>
      <c r="C9" s="58"/>
      <c r="D9" s="58"/>
      <c r="E9" s="58"/>
      <c r="F9" s="58"/>
      <c r="G9" s="58"/>
      <c r="H9" s="58"/>
      <c r="I9" s="58"/>
      <c r="J9" s="58"/>
      <c r="K9" s="58"/>
      <c r="L9" s="58"/>
      <c r="M9" s="58"/>
      <c r="N9" s="58"/>
      <c r="O9" s="58"/>
      <c r="P9" s="58"/>
      <c r="Q9" s="59"/>
    </row>
    <row r="10" spans="1:28" ht="28.5" customHeight="1" x14ac:dyDescent="0.25">
      <c r="A10" s="12" t="s">
        <v>50</v>
      </c>
      <c r="B10" s="56" t="s">
        <v>78</v>
      </c>
      <c r="C10" s="56"/>
      <c r="D10" s="56"/>
      <c r="E10" s="56"/>
      <c r="F10" s="56"/>
      <c r="G10" s="56"/>
      <c r="H10" s="56"/>
      <c r="I10" s="56"/>
      <c r="J10" s="56"/>
      <c r="K10" s="56"/>
      <c r="L10" s="56"/>
      <c r="M10" s="56"/>
      <c r="N10" s="56"/>
      <c r="O10" s="56"/>
      <c r="P10" s="56"/>
      <c r="Q10" s="56"/>
    </row>
    <row r="11" spans="1:28" ht="14.25" customHeight="1" x14ac:dyDescent="0.25">
      <c r="A11" s="12" t="s">
        <v>51</v>
      </c>
      <c r="B11" s="56" t="s">
        <v>68</v>
      </c>
      <c r="C11" s="56"/>
      <c r="D11" s="56"/>
      <c r="E11" s="56"/>
      <c r="F11" s="56"/>
      <c r="G11" s="56"/>
      <c r="H11" s="56"/>
      <c r="I11" s="56"/>
      <c r="J11" s="56"/>
      <c r="K11" s="56"/>
      <c r="L11" s="56"/>
      <c r="M11" s="56"/>
      <c r="N11" s="56"/>
      <c r="O11" s="56"/>
      <c r="P11" s="56"/>
      <c r="Q11" s="56"/>
    </row>
    <row r="12" spans="1:28" ht="14.25" customHeight="1" x14ac:dyDescent="0.25">
      <c r="A12" s="12" t="s">
        <v>178</v>
      </c>
      <c r="B12" s="56" t="s">
        <v>63</v>
      </c>
      <c r="C12" s="56"/>
      <c r="D12" s="56"/>
      <c r="E12" s="56"/>
      <c r="F12" s="56"/>
      <c r="G12" s="56"/>
      <c r="H12" s="56"/>
      <c r="I12" s="56"/>
      <c r="J12" s="56"/>
      <c r="K12" s="56"/>
      <c r="L12" s="56"/>
      <c r="M12" s="56"/>
      <c r="N12" s="56"/>
      <c r="O12" s="56"/>
      <c r="P12" s="56"/>
      <c r="Q12" s="56"/>
    </row>
    <row r="13" spans="1:28" ht="24.75" customHeight="1" x14ac:dyDescent="0.25">
      <c r="A13" s="12" t="s">
        <v>179</v>
      </c>
      <c r="B13" s="56" t="s">
        <v>174</v>
      </c>
      <c r="C13" s="56"/>
      <c r="D13" s="56"/>
      <c r="E13" s="56"/>
      <c r="F13" s="56"/>
      <c r="G13" s="56"/>
      <c r="H13" s="56"/>
      <c r="I13" s="56"/>
      <c r="J13" s="56"/>
      <c r="K13" s="56"/>
      <c r="L13" s="56"/>
      <c r="M13" s="56"/>
      <c r="N13" s="56"/>
      <c r="O13" s="56"/>
      <c r="P13" s="56"/>
      <c r="Q13" s="56"/>
    </row>
    <row r="14" spans="1:28" ht="14.25" customHeight="1" x14ac:dyDescent="0.25">
      <c r="A14" s="12" t="s">
        <v>180</v>
      </c>
      <c r="B14" s="56" t="s">
        <v>85</v>
      </c>
      <c r="C14" s="56"/>
      <c r="D14" s="56"/>
      <c r="E14" s="56"/>
      <c r="F14" s="56"/>
      <c r="G14" s="56"/>
      <c r="H14" s="56"/>
      <c r="I14" s="56"/>
      <c r="J14" s="56"/>
      <c r="K14" s="56"/>
      <c r="L14" s="56"/>
      <c r="M14" s="56"/>
      <c r="N14" s="56"/>
      <c r="O14" s="56"/>
      <c r="P14" s="56"/>
      <c r="Q14" s="56"/>
    </row>
    <row r="15" spans="1:28" ht="14.25" customHeight="1" x14ac:dyDescent="0.25">
      <c r="A15" s="12" t="s">
        <v>181</v>
      </c>
      <c r="B15" s="57" t="s">
        <v>184</v>
      </c>
      <c r="C15" s="58"/>
      <c r="D15" s="58"/>
      <c r="E15" s="58"/>
      <c r="F15" s="58"/>
      <c r="G15" s="58"/>
      <c r="H15" s="58"/>
      <c r="I15" s="58"/>
      <c r="J15" s="58"/>
      <c r="K15" s="58"/>
      <c r="L15" s="58"/>
      <c r="M15" s="58"/>
      <c r="N15" s="58"/>
      <c r="O15" s="58"/>
      <c r="P15" s="58"/>
      <c r="Q15" s="59"/>
    </row>
    <row r="16" spans="1:28" ht="14.25" customHeight="1" x14ac:dyDescent="0.25">
      <c r="A16" s="12" t="s">
        <v>182</v>
      </c>
      <c r="B16" s="57" t="s">
        <v>175</v>
      </c>
      <c r="C16" s="58"/>
      <c r="D16" s="58"/>
      <c r="E16" s="58"/>
      <c r="F16" s="58"/>
      <c r="G16" s="58"/>
      <c r="H16" s="58"/>
      <c r="I16" s="58"/>
      <c r="J16" s="58"/>
      <c r="K16" s="58"/>
      <c r="L16" s="58"/>
      <c r="M16" s="58"/>
      <c r="N16" s="58"/>
      <c r="O16" s="58"/>
      <c r="P16" s="58"/>
      <c r="Q16" s="59"/>
    </row>
    <row r="17" spans="1:17" ht="14.25" customHeight="1" x14ac:dyDescent="0.25">
      <c r="A17" s="12" t="s">
        <v>183</v>
      </c>
      <c r="B17" s="57" t="s">
        <v>177</v>
      </c>
      <c r="C17" s="58"/>
      <c r="D17" s="58"/>
      <c r="E17" s="58"/>
      <c r="F17" s="58"/>
      <c r="G17" s="58"/>
      <c r="H17" s="58"/>
      <c r="I17" s="58"/>
      <c r="J17" s="58"/>
      <c r="K17" s="58"/>
      <c r="L17" s="58"/>
      <c r="M17" s="58"/>
      <c r="N17" s="58"/>
      <c r="O17" s="58"/>
      <c r="P17" s="58"/>
      <c r="Q17" s="59"/>
    </row>
    <row r="18" spans="1:17" ht="14.25" customHeight="1" x14ac:dyDescent="0.25">
      <c r="A18" s="40"/>
      <c r="B18" s="41"/>
      <c r="C18" s="41"/>
      <c r="D18" s="41"/>
      <c r="E18" s="41"/>
      <c r="F18" s="41"/>
      <c r="G18" s="41"/>
      <c r="H18" s="41"/>
      <c r="I18" s="41"/>
      <c r="J18" s="41"/>
      <c r="K18" s="41"/>
      <c r="L18" s="41"/>
      <c r="M18" s="41"/>
      <c r="N18" s="41"/>
      <c r="O18" s="41"/>
      <c r="P18" s="41"/>
      <c r="Q18" s="41"/>
    </row>
    <row r="19" spans="1:17" ht="15.75" x14ac:dyDescent="0.25">
      <c r="A19" s="4"/>
      <c r="B19" s="13"/>
      <c r="C19" s="13"/>
      <c r="D19" s="13"/>
      <c r="E19" s="13"/>
      <c r="F19" s="13"/>
      <c r="G19" s="13"/>
      <c r="H19" s="13"/>
      <c r="I19" s="13"/>
      <c r="J19" s="13"/>
      <c r="K19" s="13"/>
      <c r="L19" s="1"/>
      <c r="M19" s="1"/>
      <c r="N19" s="16"/>
      <c r="O19" s="1"/>
      <c r="P19" s="2"/>
      <c r="Q19" s="2"/>
    </row>
    <row r="20" spans="1:17" ht="46.5" customHeight="1" x14ac:dyDescent="0.25">
      <c r="A20" s="31" t="s">
        <v>0</v>
      </c>
      <c r="B20" s="31" t="s">
        <v>35</v>
      </c>
      <c r="C20" s="31" t="s">
        <v>36</v>
      </c>
      <c r="D20" s="31" t="s">
        <v>1</v>
      </c>
      <c r="E20" s="31" t="s">
        <v>81</v>
      </c>
      <c r="F20" s="31" t="s">
        <v>86</v>
      </c>
      <c r="G20" s="31" t="s">
        <v>144</v>
      </c>
      <c r="H20" s="32" t="s">
        <v>64</v>
      </c>
      <c r="I20" s="32" t="s">
        <v>65</v>
      </c>
      <c r="J20" s="32" t="s">
        <v>53</v>
      </c>
      <c r="K20" s="32" t="s">
        <v>66</v>
      </c>
      <c r="L20" s="31" t="s">
        <v>62</v>
      </c>
      <c r="M20" s="31" t="s">
        <v>58</v>
      </c>
      <c r="N20" s="32" t="s">
        <v>54</v>
      </c>
      <c r="O20" s="32" t="s">
        <v>84</v>
      </c>
      <c r="P20" s="33" t="s">
        <v>52</v>
      </c>
      <c r="Q20" s="33" t="s">
        <v>33</v>
      </c>
    </row>
    <row r="21" spans="1:17" s="27" customFormat="1" ht="25.5" x14ac:dyDescent="0.25">
      <c r="A21" s="6" t="s">
        <v>171</v>
      </c>
      <c r="B21" s="22" t="s">
        <v>69</v>
      </c>
      <c r="C21" s="22" t="s">
        <v>18</v>
      </c>
      <c r="D21" s="22" t="s">
        <v>19</v>
      </c>
      <c r="E21" s="22" t="s">
        <v>82</v>
      </c>
      <c r="F21" s="23" t="s">
        <v>139</v>
      </c>
      <c r="G21" s="23" t="s">
        <v>137</v>
      </c>
      <c r="H21" s="23"/>
      <c r="I21" s="23"/>
      <c r="J21" s="23"/>
      <c r="K21" s="23"/>
      <c r="L21" s="5">
        <v>5500</v>
      </c>
      <c r="M21" s="5" t="s">
        <v>55</v>
      </c>
      <c r="N21" s="5"/>
      <c r="O21" s="24"/>
      <c r="P21" s="25">
        <f t="shared" ref="P21:P36" si="0">N21*O21</f>
        <v>0</v>
      </c>
      <c r="Q21" s="26">
        <f t="shared" ref="Q21:Q36" si="1">O21*L21</f>
        <v>0</v>
      </c>
    </row>
    <row r="22" spans="1:17" s="27" customFormat="1" x14ac:dyDescent="0.25">
      <c r="A22" s="34"/>
      <c r="B22" s="35"/>
      <c r="C22" s="35"/>
      <c r="D22" s="35"/>
      <c r="E22" s="35"/>
      <c r="F22" s="35"/>
      <c r="G22" s="35"/>
      <c r="H22" s="35"/>
      <c r="I22" s="35"/>
      <c r="J22" s="35"/>
      <c r="K22" s="35"/>
      <c r="L22" s="35"/>
      <c r="M22" s="35"/>
      <c r="N22" s="36"/>
      <c r="O22" s="37"/>
      <c r="P22" s="38" t="str">
        <f>CONCATENATE("KOPĒJĀ CENA par ",A21,"daļu bez PVN, EUR:")</f>
        <v>KOPĒJĀ CENA par 1.daļu bez PVN, EUR:</v>
      </c>
      <c r="Q22" s="39">
        <f>SUM(Q21)</f>
        <v>0</v>
      </c>
    </row>
    <row r="23" spans="1:17" s="27" customFormat="1" ht="25.5" x14ac:dyDescent="0.25">
      <c r="A23" s="6" t="s">
        <v>170</v>
      </c>
      <c r="B23" s="22" t="s">
        <v>140</v>
      </c>
      <c r="C23" s="22" t="s">
        <v>70</v>
      </c>
      <c r="D23" s="22" t="s">
        <v>9</v>
      </c>
      <c r="E23" s="22" t="s">
        <v>80</v>
      </c>
      <c r="F23" s="23" t="s">
        <v>138</v>
      </c>
      <c r="G23" s="23" t="s">
        <v>38</v>
      </c>
      <c r="H23" s="23"/>
      <c r="I23" s="23"/>
      <c r="J23" s="23"/>
      <c r="K23" s="23"/>
      <c r="L23" s="5">
        <v>100</v>
      </c>
      <c r="M23" s="5" t="s">
        <v>55</v>
      </c>
      <c r="N23" s="5"/>
      <c r="O23" s="24"/>
      <c r="P23" s="25">
        <f t="shared" si="0"/>
        <v>0</v>
      </c>
      <c r="Q23" s="26">
        <f t="shared" si="1"/>
        <v>0</v>
      </c>
    </row>
    <row r="24" spans="1:17" s="27" customFormat="1" x14ac:dyDescent="0.25">
      <c r="A24" s="34"/>
      <c r="B24" s="35"/>
      <c r="C24" s="35"/>
      <c r="D24" s="35"/>
      <c r="E24" s="35"/>
      <c r="F24" s="35"/>
      <c r="G24" s="35"/>
      <c r="H24" s="35"/>
      <c r="I24" s="35"/>
      <c r="J24" s="35"/>
      <c r="K24" s="35"/>
      <c r="L24" s="35"/>
      <c r="M24" s="35"/>
      <c r="N24" s="36"/>
      <c r="O24" s="37"/>
      <c r="P24" s="38" t="str">
        <f>CONCATENATE("KOPĒJĀ CENA par ",A23,"daļu bez PVN, EUR:")</f>
        <v>KOPĒJĀ CENA par 2.daļu bez PVN, EUR:</v>
      </c>
      <c r="Q24" s="39">
        <f>SUM(Q23)</f>
        <v>0</v>
      </c>
    </row>
    <row r="25" spans="1:17" s="27" customFormat="1" ht="36.75" customHeight="1" x14ac:dyDescent="0.25">
      <c r="A25" s="71" t="s">
        <v>169</v>
      </c>
      <c r="B25" s="64" t="s">
        <v>143</v>
      </c>
      <c r="C25" s="42" t="s">
        <v>71</v>
      </c>
      <c r="D25" s="22" t="s">
        <v>3</v>
      </c>
      <c r="E25" s="22" t="s">
        <v>114</v>
      </c>
      <c r="F25" s="23" t="s">
        <v>196</v>
      </c>
      <c r="G25" s="23" t="s">
        <v>195</v>
      </c>
      <c r="H25" s="23"/>
      <c r="I25" s="23"/>
      <c r="J25" s="23"/>
      <c r="K25" s="23"/>
      <c r="L25" s="9">
        <v>500</v>
      </c>
      <c r="M25" s="9" t="s">
        <v>55</v>
      </c>
      <c r="N25" s="5"/>
      <c r="O25" s="24"/>
      <c r="P25" s="25">
        <f t="shared" si="0"/>
        <v>0</v>
      </c>
      <c r="Q25" s="26">
        <f t="shared" si="1"/>
        <v>0</v>
      </c>
    </row>
    <row r="26" spans="1:17" s="27" customFormat="1" ht="25.5" x14ac:dyDescent="0.25">
      <c r="A26" s="71"/>
      <c r="B26" s="64"/>
      <c r="C26" s="42" t="s">
        <v>73</v>
      </c>
      <c r="D26" s="22" t="s">
        <v>3</v>
      </c>
      <c r="E26" s="22" t="s">
        <v>113</v>
      </c>
      <c r="F26" s="23" t="s">
        <v>95</v>
      </c>
      <c r="G26" s="23" t="s">
        <v>195</v>
      </c>
      <c r="H26" s="23"/>
      <c r="I26" s="23"/>
      <c r="J26" s="23"/>
      <c r="K26" s="23"/>
      <c r="L26" s="9">
        <v>440</v>
      </c>
      <c r="M26" s="9" t="s">
        <v>55</v>
      </c>
      <c r="N26" s="5"/>
      <c r="O26" s="24"/>
      <c r="P26" s="25">
        <f>N26*O26</f>
        <v>0</v>
      </c>
      <c r="Q26" s="26">
        <f>O26*L26</f>
        <v>0</v>
      </c>
    </row>
    <row r="27" spans="1:17" s="27" customFormat="1" x14ac:dyDescent="0.25">
      <c r="A27" s="71"/>
      <c r="B27" s="64"/>
      <c r="C27" s="42" t="s">
        <v>38</v>
      </c>
      <c r="D27" s="22" t="s">
        <v>3</v>
      </c>
      <c r="E27" s="22" t="s">
        <v>192</v>
      </c>
      <c r="F27" s="23" t="s">
        <v>194</v>
      </c>
      <c r="G27" s="23" t="s">
        <v>193</v>
      </c>
      <c r="H27" s="23"/>
      <c r="I27" s="23"/>
      <c r="J27" s="23"/>
      <c r="K27" s="23"/>
      <c r="L27" s="9">
        <v>220</v>
      </c>
      <c r="M27" s="9" t="s">
        <v>55</v>
      </c>
      <c r="N27" s="5"/>
      <c r="O27" s="24"/>
      <c r="P27" s="25">
        <f>N27*O27</f>
        <v>0</v>
      </c>
      <c r="Q27" s="26">
        <f>O27*L27</f>
        <v>0</v>
      </c>
    </row>
    <row r="28" spans="1:17" s="27" customFormat="1" x14ac:dyDescent="0.25">
      <c r="A28" s="34"/>
      <c r="B28" s="35"/>
      <c r="C28" s="35"/>
      <c r="D28" s="35"/>
      <c r="E28" s="35"/>
      <c r="F28" s="35"/>
      <c r="G28" s="35"/>
      <c r="H28" s="35"/>
      <c r="I28" s="35"/>
      <c r="J28" s="35"/>
      <c r="K28" s="35"/>
      <c r="L28" s="35"/>
      <c r="M28" s="35"/>
      <c r="N28" s="36"/>
      <c r="O28" s="37"/>
      <c r="P28" s="38" t="str">
        <f>CONCATENATE("KOPĒJĀ CENA par ",A26,"daļu bez PVN, EUR:")</f>
        <v>KOPĒJĀ CENA par daļu bez PVN, EUR:</v>
      </c>
      <c r="Q28" s="39">
        <f>SUM(Q25:Q27)</f>
        <v>0</v>
      </c>
    </row>
    <row r="29" spans="1:17" s="27" customFormat="1" ht="25.5" x14ac:dyDescent="0.25">
      <c r="A29" s="6" t="s">
        <v>168</v>
      </c>
      <c r="B29" s="22" t="s">
        <v>45</v>
      </c>
      <c r="C29" s="22" t="s">
        <v>72</v>
      </c>
      <c r="D29" s="22" t="s">
        <v>5</v>
      </c>
      <c r="E29" s="22" t="s">
        <v>6</v>
      </c>
      <c r="F29" s="23" t="s">
        <v>127</v>
      </c>
      <c r="G29" s="23" t="s">
        <v>126</v>
      </c>
      <c r="H29" s="23"/>
      <c r="I29" s="23"/>
      <c r="J29" s="23"/>
      <c r="K29" s="23"/>
      <c r="L29" s="9">
        <v>17500</v>
      </c>
      <c r="M29" s="9" t="s">
        <v>56</v>
      </c>
      <c r="N29" s="5"/>
      <c r="O29" s="24"/>
      <c r="P29" s="25">
        <f t="shared" si="0"/>
        <v>0</v>
      </c>
      <c r="Q29" s="26">
        <f t="shared" si="1"/>
        <v>0</v>
      </c>
    </row>
    <row r="30" spans="1:17" s="27" customFormat="1" x14ac:dyDescent="0.25">
      <c r="A30" s="34"/>
      <c r="B30" s="35"/>
      <c r="C30" s="35"/>
      <c r="D30" s="35"/>
      <c r="E30" s="35"/>
      <c r="F30" s="35"/>
      <c r="G30" s="35"/>
      <c r="H30" s="35"/>
      <c r="I30" s="35"/>
      <c r="J30" s="35"/>
      <c r="K30" s="35"/>
      <c r="L30" s="35"/>
      <c r="M30" s="35"/>
      <c r="N30" s="36"/>
      <c r="O30" s="37"/>
      <c r="P30" s="38" t="str">
        <f>CONCATENATE("KOPĒJĀ CENA par ",A29,"daļu bez PVN, EUR:")</f>
        <v>KOPĒJĀ CENA par 4.daļu bez PVN, EUR:</v>
      </c>
      <c r="Q30" s="39">
        <f>SUM(Q29)</f>
        <v>0</v>
      </c>
    </row>
    <row r="31" spans="1:17" s="27" customFormat="1" ht="38.25" x14ac:dyDescent="0.25">
      <c r="A31" s="6" t="s">
        <v>167</v>
      </c>
      <c r="B31" s="22" t="s">
        <v>94</v>
      </c>
      <c r="C31" s="22" t="s">
        <v>20</v>
      </c>
      <c r="D31" s="29" t="s">
        <v>25</v>
      </c>
      <c r="E31" s="22" t="s">
        <v>21</v>
      </c>
      <c r="F31" s="23" t="s">
        <v>107</v>
      </c>
      <c r="G31" s="23" t="s">
        <v>108</v>
      </c>
      <c r="H31" s="23"/>
      <c r="I31" s="23"/>
      <c r="J31" s="23"/>
      <c r="K31" s="23"/>
      <c r="L31" s="9">
        <v>2500</v>
      </c>
      <c r="M31" s="9" t="s">
        <v>55</v>
      </c>
      <c r="N31" s="5"/>
      <c r="O31" s="24"/>
      <c r="P31" s="25">
        <f t="shared" si="0"/>
        <v>0</v>
      </c>
      <c r="Q31" s="26">
        <f t="shared" si="1"/>
        <v>0</v>
      </c>
    </row>
    <row r="32" spans="1:17" s="27" customFormat="1" x14ac:dyDescent="0.25">
      <c r="A32" s="34"/>
      <c r="B32" s="35"/>
      <c r="C32" s="35"/>
      <c r="D32" s="35"/>
      <c r="E32" s="35"/>
      <c r="F32" s="35"/>
      <c r="G32" s="35"/>
      <c r="H32" s="35"/>
      <c r="I32" s="35"/>
      <c r="J32" s="35"/>
      <c r="K32" s="35"/>
      <c r="L32" s="35"/>
      <c r="M32" s="35"/>
      <c r="N32" s="36"/>
      <c r="O32" s="37"/>
      <c r="P32" s="38" t="str">
        <f>CONCATENATE("KOPĒJĀ CENA par ",A31,"daļu bez PVN, EUR:")</f>
        <v>KOPĒJĀ CENA par 5.daļu bez PVN, EUR:</v>
      </c>
      <c r="Q32" s="39">
        <f>SUM(Q31)</f>
        <v>0</v>
      </c>
    </row>
    <row r="33" spans="1:17" s="27" customFormat="1" ht="38.25" x14ac:dyDescent="0.25">
      <c r="A33" s="6" t="s">
        <v>166</v>
      </c>
      <c r="B33" s="22" t="s">
        <v>142</v>
      </c>
      <c r="C33" s="22" t="s">
        <v>12</v>
      </c>
      <c r="D33" s="22" t="s">
        <v>13</v>
      </c>
      <c r="E33" s="22" t="s">
        <v>14</v>
      </c>
      <c r="F33" s="28" t="s">
        <v>141</v>
      </c>
      <c r="G33" s="28" t="s">
        <v>38</v>
      </c>
      <c r="H33" s="28"/>
      <c r="I33" s="28"/>
      <c r="J33" s="28"/>
      <c r="K33" s="28"/>
      <c r="L33" s="9">
        <v>750</v>
      </c>
      <c r="M33" s="9" t="s">
        <v>57</v>
      </c>
      <c r="N33" s="5"/>
      <c r="O33" s="24"/>
      <c r="P33" s="25">
        <f t="shared" si="0"/>
        <v>0</v>
      </c>
      <c r="Q33" s="26">
        <f t="shared" si="1"/>
        <v>0</v>
      </c>
    </row>
    <row r="34" spans="1:17" s="27" customFormat="1" x14ac:dyDescent="0.25">
      <c r="A34" s="34"/>
      <c r="B34" s="35"/>
      <c r="C34" s="35"/>
      <c r="D34" s="35"/>
      <c r="E34" s="35"/>
      <c r="F34" s="35"/>
      <c r="G34" s="35"/>
      <c r="H34" s="35"/>
      <c r="I34" s="35"/>
      <c r="J34" s="35"/>
      <c r="K34" s="35"/>
      <c r="L34" s="35"/>
      <c r="M34" s="35"/>
      <c r="N34" s="36"/>
      <c r="O34" s="37"/>
      <c r="P34" s="38" t="str">
        <f>CONCATENATE("KOPĒJĀ CENA par ",A33,"daļu bez PVN, EUR:")</f>
        <v>KOPĒJĀ CENA par 6.daļu bez PVN, EUR:</v>
      </c>
      <c r="Q34" s="39">
        <f>SUM(Q33)</f>
        <v>0</v>
      </c>
    </row>
    <row r="35" spans="1:17" s="27" customFormat="1" ht="39.6" customHeight="1" x14ac:dyDescent="0.25">
      <c r="A35" s="65" t="s">
        <v>165</v>
      </c>
      <c r="B35" s="68" t="s">
        <v>115</v>
      </c>
      <c r="C35" s="22" t="s">
        <v>37</v>
      </c>
      <c r="D35" s="22" t="s">
        <v>2</v>
      </c>
      <c r="E35" s="22" t="s">
        <v>17</v>
      </c>
      <c r="F35" s="23" t="s">
        <v>99</v>
      </c>
      <c r="G35" s="23" t="s">
        <v>96</v>
      </c>
      <c r="H35" s="23"/>
      <c r="I35" s="23"/>
      <c r="J35" s="23"/>
      <c r="K35" s="23"/>
      <c r="L35" s="9">
        <v>50000</v>
      </c>
      <c r="M35" s="9" t="s">
        <v>56</v>
      </c>
      <c r="N35" s="5"/>
      <c r="O35" s="24"/>
      <c r="P35" s="25">
        <f t="shared" si="0"/>
        <v>0</v>
      </c>
      <c r="Q35" s="26">
        <f t="shared" si="1"/>
        <v>0</v>
      </c>
    </row>
    <row r="36" spans="1:17" s="27" customFormat="1" ht="25.5" x14ac:dyDescent="0.25">
      <c r="A36" s="66"/>
      <c r="B36" s="69"/>
      <c r="C36" s="22" t="s">
        <v>37</v>
      </c>
      <c r="D36" s="22" t="s">
        <v>2</v>
      </c>
      <c r="E36" s="22" t="s">
        <v>100</v>
      </c>
      <c r="F36" s="23" t="s">
        <v>101</v>
      </c>
      <c r="G36" s="23" t="s">
        <v>96</v>
      </c>
      <c r="H36" s="23"/>
      <c r="I36" s="23"/>
      <c r="J36" s="23"/>
      <c r="K36" s="23"/>
      <c r="L36" s="9">
        <v>2000</v>
      </c>
      <c r="M36" s="9" t="s">
        <v>55</v>
      </c>
      <c r="N36" s="5"/>
      <c r="O36" s="24"/>
      <c r="P36" s="25">
        <f t="shared" si="0"/>
        <v>0</v>
      </c>
      <c r="Q36" s="26">
        <f t="shared" si="1"/>
        <v>0</v>
      </c>
    </row>
    <row r="37" spans="1:17" s="27" customFormat="1" ht="25.5" x14ac:dyDescent="0.25">
      <c r="A37" s="66"/>
      <c r="B37" s="69"/>
      <c r="C37" s="22" t="s">
        <v>75</v>
      </c>
      <c r="D37" s="22" t="s">
        <v>2</v>
      </c>
      <c r="E37" s="22" t="s">
        <v>39</v>
      </c>
      <c r="F37" s="23" t="s">
        <v>98</v>
      </c>
      <c r="G37" s="23" t="s">
        <v>97</v>
      </c>
      <c r="H37" s="23"/>
      <c r="I37" s="23"/>
      <c r="J37" s="23"/>
      <c r="K37" s="23"/>
      <c r="L37" s="9">
        <v>80000</v>
      </c>
      <c r="M37" s="9" t="s">
        <v>56</v>
      </c>
      <c r="N37" s="5"/>
      <c r="O37" s="24"/>
      <c r="P37" s="25">
        <f>N37*O37</f>
        <v>0</v>
      </c>
      <c r="Q37" s="26">
        <f>O37*L37</f>
        <v>0</v>
      </c>
    </row>
    <row r="38" spans="1:17" s="27" customFormat="1" ht="25.5" x14ac:dyDescent="0.25">
      <c r="A38" s="67"/>
      <c r="B38" s="70"/>
      <c r="C38" s="22" t="s">
        <v>37</v>
      </c>
      <c r="D38" s="22" t="s">
        <v>2</v>
      </c>
      <c r="E38" s="22" t="s">
        <v>102</v>
      </c>
      <c r="F38" s="23" t="s">
        <v>101</v>
      </c>
      <c r="G38" s="23" t="s">
        <v>96</v>
      </c>
      <c r="H38" s="23"/>
      <c r="I38" s="23"/>
      <c r="J38" s="23"/>
      <c r="K38" s="23"/>
      <c r="L38" s="9">
        <v>2000</v>
      </c>
      <c r="M38" s="9" t="s">
        <v>55</v>
      </c>
      <c r="N38" s="5"/>
      <c r="O38" s="24"/>
      <c r="P38" s="25">
        <f>N38*O38</f>
        <v>0</v>
      </c>
      <c r="Q38" s="26">
        <f>O38*L38</f>
        <v>0</v>
      </c>
    </row>
    <row r="39" spans="1:17" s="27" customFormat="1" x14ac:dyDescent="0.25">
      <c r="A39" s="34"/>
      <c r="B39" s="35"/>
      <c r="C39" s="35"/>
      <c r="D39" s="35"/>
      <c r="E39" s="35"/>
      <c r="F39" s="35"/>
      <c r="G39" s="35"/>
      <c r="H39" s="35"/>
      <c r="I39" s="35"/>
      <c r="J39" s="35"/>
      <c r="K39" s="35"/>
      <c r="L39" s="35"/>
      <c r="M39" s="35"/>
      <c r="N39" s="36"/>
      <c r="O39" s="37"/>
      <c r="P39" s="38" t="str">
        <f>CONCATENATE("KOPĒJĀ CENA par ",A35,"daļu bez PVN, EUR:")</f>
        <v>KOPĒJĀ CENA par 7.daļu bez PVN, EUR:</v>
      </c>
      <c r="Q39" s="39">
        <f>SUM(Q35:Q38)</f>
        <v>0</v>
      </c>
    </row>
    <row r="40" spans="1:17" s="27" customFormat="1" ht="24.75" customHeight="1" x14ac:dyDescent="0.25">
      <c r="A40" s="71" t="s">
        <v>164</v>
      </c>
      <c r="B40" s="64" t="s">
        <v>185</v>
      </c>
      <c r="C40" s="22" t="s">
        <v>44</v>
      </c>
      <c r="D40" s="22" t="s">
        <v>4</v>
      </c>
      <c r="E40" s="22" t="s">
        <v>15</v>
      </c>
      <c r="F40" s="28" t="s">
        <v>103</v>
      </c>
      <c r="G40" s="28" t="s">
        <v>38</v>
      </c>
      <c r="H40" s="28"/>
      <c r="I40" s="28"/>
      <c r="J40" s="28"/>
      <c r="K40" s="28"/>
      <c r="L40" s="5">
        <v>54000</v>
      </c>
      <c r="M40" s="5" t="s">
        <v>56</v>
      </c>
      <c r="N40" s="5"/>
      <c r="O40" s="24"/>
      <c r="P40" s="25">
        <f>N40*O40</f>
        <v>0</v>
      </c>
      <c r="Q40" s="26">
        <f>O40*L40</f>
        <v>0</v>
      </c>
    </row>
    <row r="41" spans="1:17" s="27" customFormat="1" ht="25.5" x14ac:dyDescent="0.25">
      <c r="A41" s="71"/>
      <c r="B41" s="64"/>
      <c r="C41" s="22" t="s">
        <v>74</v>
      </c>
      <c r="D41" s="22" t="s">
        <v>4</v>
      </c>
      <c r="E41" s="22" t="s">
        <v>16</v>
      </c>
      <c r="F41" s="28" t="s">
        <v>104</v>
      </c>
      <c r="G41" s="28" t="s">
        <v>38</v>
      </c>
      <c r="H41" s="28"/>
      <c r="I41" s="28"/>
      <c r="J41" s="28"/>
      <c r="K41" s="28"/>
      <c r="L41" s="5">
        <v>7500</v>
      </c>
      <c r="M41" s="5" t="s">
        <v>56</v>
      </c>
      <c r="N41" s="5"/>
      <c r="O41" s="24"/>
      <c r="P41" s="25">
        <f>N41*O41</f>
        <v>0</v>
      </c>
      <c r="Q41" s="26">
        <f>O41*L41</f>
        <v>0</v>
      </c>
    </row>
    <row r="42" spans="1:17" s="27" customFormat="1" ht="26.45" customHeight="1" x14ac:dyDescent="0.25">
      <c r="A42" s="71"/>
      <c r="B42" s="64"/>
      <c r="C42" s="22" t="s">
        <v>38</v>
      </c>
      <c r="D42" s="22" t="s">
        <v>4</v>
      </c>
      <c r="E42" s="22" t="s">
        <v>186</v>
      </c>
      <c r="F42" s="28" t="s">
        <v>191</v>
      </c>
      <c r="G42" s="28" t="s">
        <v>187</v>
      </c>
      <c r="H42" s="28"/>
      <c r="I42" s="28"/>
      <c r="J42" s="28"/>
      <c r="K42" s="28"/>
      <c r="L42" s="5">
        <v>1140</v>
      </c>
      <c r="M42" s="5" t="s">
        <v>56</v>
      </c>
      <c r="N42" s="5"/>
      <c r="O42" s="24"/>
      <c r="P42" s="25">
        <f>N42*O42</f>
        <v>0</v>
      </c>
      <c r="Q42" s="26">
        <f>O42*L42</f>
        <v>0</v>
      </c>
    </row>
    <row r="43" spans="1:17" s="27" customFormat="1" ht="26.45" customHeight="1" x14ac:dyDescent="0.25">
      <c r="A43" s="71"/>
      <c r="B43" s="64"/>
      <c r="C43" s="22" t="s">
        <v>38</v>
      </c>
      <c r="D43" s="22" t="s">
        <v>4</v>
      </c>
      <c r="E43" s="22" t="s">
        <v>188</v>
      </c>
      <c r="F43" s="28" t="s">
        <v>189</v>
      </c>
      <c r="G43" s="28" t="s">
        <v>190</v>
      </c>
      <c r="H43" s="28"/>
      <c r="I43" s="28"/>
      <c r="J43" s="28"/>
      <c r="K43" s="28"/>
      <c r="L43" s="5">
        <v>600</v>
      </c>
      <c r="M43" s="5" t="s">
        <v>56</v>
      </c>
      <c r="N43" s="5"/>
      <c r="O43" s="24"/>
      <c r="P43" s="25">
        <f>N43*O43</f>
        <v>0</v>
      </c>
      <c r="Q43" s="26">
        <f>O43*L43</f>
        <v>0</v>
      </c>
    </row>
    <row r="44" spans="1:17" s="27" customFormat="1" x14ac:dyDescent="0.25">
      <c r="A44" s="34"/>
      <c r="B44" s="35"/>
      <c r="C44" s="35"/>
      <c r="D44" s="35"/>
      <c r="E44" s="35"/>
      <c r="F44" s="35"/>
      <c r="G44" s="35"/>
      <c r="H44" s="35"/>
      <c r="I44" s="35"/>
      <c r="J44" s="35"/>
      <c r="K44" s="35"/>
      <c r="L44" s="35"/>
      <c r="M44" s="35"/>
      <c r="N44" s="36"/>
      <c r="O44" s="37"/>
      <c r="P44" s="38" t="str">
        <f>CONCATENATE("KOPĒJĀ CENA par ",A40,"daļu bez PVN, EUR:")</f>
        <v>KOPĒJĀ CENA par 8.daļu bez PVN, EUR:</v>
      </c>
      <c r="Q44" s="39">
        <f>SUM(Q40:Q43)</f>
        <v>0</v>
      </c>
    </row>
    <row r="45" spans="1:17" s="27" customFormat="1" ht="25.5" x14ac:dyDescent="0.25">
      <c r="A45" s="6" t="s">
        <v>163</v>
      </c>
      <c r="B45" s="22" t="s">
        <v>110</v>
      </c>
      <c r="C45" s="22" t="s">
        <v>30</v>
      </c>
      <c r="D45" s="30" t="s">
        <v>31</v>
      </c>
      <c r="E45" s="28" t="s">
        <v>32</v>
      </c>
      <c r="F45" s="23" t="s">
        <v>109</v>
      </c>
      <c r="G45" s="23" t="s">
        <v>111</v>
      </c>
      <c r="H45" s="23"/>
      <c r="I45" s="23"/>
      <c r="J45" s="23"/>
      <c r="K45" s="23"/>
      <c r="L45" s="14">
        <v>50</v>
      </c>
      <c r="M45" s="14" t="s">
        <v>60</v>
      </c>
      <c r="N45" s="5"/>
      <c r="O45" s="24"/>
      <c r="P45" s="25">
        <f>N45*O45</f>
        <v>0</v>
      </c>
      <c r="Q45" s="26">
        <f>P45*L45</f>
        <v>0</v>
      </c>
    </row>
    <row r="46" spans="1:17" s="27" customFormat="1" x14ac:dyDescent="0.25">
      <c r="A46" s="34"/>
      <c r="B46" s="35"/>
      <c r="C46" s="35"/>
      <c r="D46" s="35"/>
      <c r="E46" s="35"/>
      <c r="F46" s="35"/>
      <c r="G46" s="35"/>
      <c r="H46" s="35"/>
      <c r="I46" s="35"/>
      <c r="J46" s="35"/>
      <c r="K46" s="35"/>
      <c r="L46" s="35"/>
      <c r="M46" s="35"/>
      <c r="N46" s="36"/>
      <c r="O46" s="37"/>
      <c r="P46" s="38" t="str">
        <f>CONCATENATE("KOPĒJĀ CENA par ",A45,"daļu bez PVN, EUR:")</f>
        <v>KOPĒJĀ CENA par 9.daļu bez PVN, EUR:</v>
      </c>
      <c r="Q46" s="39">
        <f>SUM(Q45)</f>
        <v>0</v>
      </c>
    </row>
    <row r="47" spans="1:17" s="27" customFormat="1" ht="25.5" x14ac:dyDescent="0.25">
      <c r="A47" s="6" t="s">
        <v>162</v>
      </c>
      <c r="B47" s="22" t="s">
        <v>119</v>
      </c>
      <c r="C47" s="22" t="s">
        <v>26</v>
      </c>
      <c r="D47" s="29" t="s">
        <v>24</v>
      </c>
      <c r="E47" s="28" t="s">
        <v>41</v>
      </c>
      <c r="F47" s="28" t="s">
        <v>34</v>
      </c>
      <c r="G47" s="28" t="s">
        <v>118</v>
      </c>
      <c r="H47" s="28"/>
      <c r="I47" s="28"/>
      <c r="J47" s="28"/>
      <c r="K47" s="28"/>
      <c r="L47" s="14">
        <v>16660</v>
      </c>
      <c r="M47" s="14" t="s">
        <v>57</v>
      </c>
      <c r="N47" s="5"/>
      <c r="O47" s="24"/>
      <c r="P47" s="25">
        <f>N47*O47</f>
        <v>0</v>
      </c>
      <c r="Q47" s="26">
        <f>O47*L47</f>
        <v>0</v>
      </c>
    </row>
    <row r="48" spans="1:17" s="27" customFormat="1" x14ac:dyDescent="0.25">
      <c r="A48" s="34"/>
      <c r="B48" s="35"/>
      <c r="C48" s="35"/>
      <c r="D48" s="35"/>
      <c r="E48" s="35"/>
      <c r="F48" s="35"/>
      <c r="G48" s="35"/>
      <c r="H48" s="35"/>
      <c r="I48" s="35"/>
      <c r="J48" s="35"/>
      <c r="K48" s="35"/>
      <c r="L48" s="35"/>
      <c r="M48" s="35"/>
      <c r="N48" s="36"/>
      <c r="O48" s="37"/>
      <c r="P48" s="38" t="str">
        <f>CONCATENATE("KOPĒJĀ CENA par ",A47,"daļu bez PVN, EUR:")</f>
        <v>KOPĒJĀ CENA par 10.daļu bez PVN, EUR:</v>
      </c>
      <c r="Q48" s="39">
        <f>SUM(Q47)</f>
        <v>0</v>
      </c>
    </row>
    <row r="49" spans="1:17" s="27" customFormat="1" ht="25.5" x14ac:dyDescent="0.25">
      <c r="A49" s="44" t="s">
        <v>161</v>
      </c>
      <c r="B49" s="43" t="s">
        <v>117</v>
      </c>
      <c r="C49" s="22" t="s">
        <v>26</v>
      </c>
      <c r="D49" s="29" t="s">
        <v>24</v>
      </c>
      <c r="E49" s="28" t="s">
        <v>41</v>
      </c>
      <c r="F49" s="23" t="s">
        <v>116</v>
      </c>
      <c r="G49" s="23" t="s">
        <v>112</v>
      </c>
      <c r="H49" s="23"/>
      <c r="I49" s="23"/>
      <c r="J49" s="23"/>
      <c r="K49" s="23"/>
      <c r="L49" s="5">
        <v>1500</v>
      </c>
      <c r="M49" s="5" t="s">
        <v>55</v>
      </c>
      <c r="N49" s="5"/>
      <c r="O49" s="24"/>
      <c r="P49" s="25">
        <f>N49*O49</f>
        <v>0</v>
      </c>
      <c r="Q49" s="26">
        <f>O49*L49</f>
        <v>0</v>
      </c>
    </row>
    <row r="50" spans="1:17" s="27" customFormat="1" x14ac:dyDescent="0.25">
      <c r="A50" s="34"/>
      <c r="B50" s="35"/>
      <c r="C50" s="35"/>
      <c r="D50" s="35"/>
      <c r="E50" s="35"/>
      <c r="F50" s="35"/>
      <c r="G50" s="35"/>
      <c r="H50" s="35"/>
      <c r="I50" s="35"/>
      <c r="J50" s="35"/>
      <c r="K50" s="35"/>
      <c r="L50" s="35"/>
      <c r="M50" s="35"/>
      <c r="N50" s="36"/>
      <c r="O50" s="37"/>
      <c r="P50" s="38" t="str">
        <f>CONCATENATE("KOPĒJĀ CENA par ",A49,"daļu bez PVN, EUR:")</f>
        <v>KOPĒJĀ CENA par 11.daļu bez PVN, EUR:</v>
      </c>
      <c r="Q50" s="39">
        <f>SUM(Q49:Q49)</f>
        <v>0</v>
      </c>
    </row>
    <row r="51" spans="1:17" s="27" customFormat="1" ht="25.5" x14ac:dyDescent="0.25">
      <c r="A51" s="6" t="s">
        <v>160</v>
      </c>
      <c r="B51" s="22" t="s">
        <v>106</v>
      </c>
      <c r="C51" s="22" t="s">
        <v>72</v>
      </c>
      <c r="D51" s="28" t="s">
        <v>7</v>
      </c>
      <c r="E51" s="22" t="s">
        <v>8</v>
      </c>
      <c r="F51" s="23" t="s">
        <v>105</v>
      </c>
      <c r="G51" s="23" t="s">
        <v>38</v>
      </c>
      <c r="H51" s="23"/>
      <c r="I51" s="23"/>
      <c r="J51" s="23"/>
      <c r="K51" s="23"/>
      <c r="L51" s="9">
        <v>40000</v>
      </c>
      <c r="M51" s="9" t="s">
        <v>56</v>
      </c>
      <c r="N51" s="5"/>
      <c r="O51" s="24"/>
      <c r="P51" s="25">
        <f t="shared" ref="P51:P57" si="2">N51*O51</f>
        <v>0</v>
      </c>
      <c r="Q51" s="26">
        <f t="shared" ref="Q51:Q57" si="3">O51*L51</f>
        <v>0</v>
      </c>
    </row>
    <row r="52" spans="1:17" s="27" customFormat="1" x14ac:dyDescent="0.25">
      <c r="A52" s="34"/>
      <c r="B52" s="35"/>
      <c r="C52" s="35"/>
      <c r="D52" s="35"/>
      <c r="E52" s="35"/>
      <c r="F52" s="35"/>
      <c r="G52" s="35"/>
      <c r="H52" s="35"/>
      <c r="I52" s="35"/>
      <c r="J52" s="35"/>
      <c r="K52" s="35"/>
      <c r="L52" s="35"/>
      <c r="M52" s="35"/>
      <c r="N52" s="36"/>
      <c r="O52" s="37"/>
      <c r="P52" s="38" t="str">
        <f>CONCATENATE("KOPĒJĀ CENA par ",A51,"daļu bez PVN, EUR:")</f>
        <v>KOPĒJĀ CENA par 12.daļu bez PVN, EUR:</v>
      </c>
      <c r="Q52" s="39">
        <f>SUM(Q51)</f>
        <v>0</v>
      </c>
    </row>
    <row r="53" spans="1:17" s="27" customFormat="1" ht="38.25" x14ac:dyDescent="0.25">
      <c r="A53" s="6" t="s">
        <v>159</v>
      </c>
      <c r="B53" s="22" t="s">
        <v>121</v>
      </c>
      <c r="C53" s="22" t="s">
        <v>27</v>
      </c>
      <c r="D53" s="28" t="s">
        <v>28</v>
      </c>
      <c r="E53" s="28" t="s">
        <v>29</v>
      </c>
      <c r="F53" s="28" t="s">
        <v>122</v>
      </c>
      <c r="G53" s="28" t="s">
        <v>120</v>
      </c>
      <c r="H53" s="28"/>
      <c r="I53" s="28"/>
      <c r="J53" s="28"/>
      <c r="K53" s="28"/>
      <c r="L53" s="5">
        <v>10000</v>
      </c>
      <c r="M53" s="5" t="s">
        <v>59</v>
      </c>
      <c r="N53" s="5"/>
      <c r="O53" s="24"/>
      <c r="P53" s="25">
        <f t="shared" si="2"/>
        <v>0</v>
      </c>
      <c r="Q53" s="26">
        <f t="shared" si="3"/>
        <v>0</v>
      </c>
    </row>
    <row r="54" spans="1:17" s="27" customFormat="1" x14ac:dyDescent="0.25">
      <c r="A54" s="34"/>
      <c r="B54" s="35"/>
      <c r="C54" s="35"/>
      <c r="D54" s="35"/>
      <c r="E54" s="35"/>
      <c r="F54" s="35"/>
      <c r="G54" s="35"/>
      <c r="H54" s="35"/>
      <c r="I54" s="35"/>
      <c r="J54" s="35"/>
      <c r="K54" s="35"/>
      <c r="L54" s="35"/>
      <c r="M54" s="35"/>
      <c r="N54" s="36"/>
      <c r="O54" s="37"/>
      <c r="P54" s="38" t="str">
        <f>CONCATENATE("KOPĒJĀ CENA par ",A53,"daļu bez PVN, EUR:")</f>
        <v>KOPĒJĀ CENA par 13.daļu bez PVN, EUR:</v>
      </c>
      <c r="Q54" s="39">
        <f>SUM(Q53)</f>
        <v>0</v>
      </c>
    </row>
    <row r="55" spans="1:17" s="27" customFormat="1" ht="25.5" x14ac:dyDescent="0.25">
      <c r="A55" s="6" t="s">
        <v>158</v>
      </c>
      <c r="B55" s="22" t="s">
        <v>43</v>
      </c>
      <c r="C55" s="22" t="s">
        <v>22</v>
      </c>
      <c r="D55" s="29" t="s">
        <v>23</v>
      </c>
      <c r="E55" s="29" t="s">
        <v>23</v>
      </c>
      <c r="F55" s="23" t="s">
        <v>123</v>
      </c>
      <c r="G55" s="23" t="s">
        <v>124</v>
      </c>
      <c r="H55" s="23"/>
      <c r="I55" s="23"/>
      <c r="J55" s="23"/>
      <c r="K55" s="23"/>
      <c r="L55" s="9">
        <v>550</v>
      </c>
      <c r="M55" s="9" t="s">
        <v>56</v>
      </c>
      <c r="N55" s="5"/>
      <c r="O55" s="24"/>
      <c r="P55" s="25">
        <f t="shared" si="2"/>
        <v>0</v>
      </c>
      <c r="Q55" s="26">
        <f t="shared" si="3"/>
        <v>0</v>
      </c>
    </row>
    <row r="56" spans="1:17" s="27" customFormat="1" x14ac:dyDescent="0.25">
      <c r="A56" s="34"/>
      <c r="B56" s="35"/>
      <c r="C56" s="35"/>
      <c r="D56" s="35"/>
      <c r="E56" s="35"/>
      <c r="F56" s="35"/>
      <c r="G56" s="35"/>
      <c r="H56" s="35"/>
      <c r="I56" s="35"/>
      <c r="J56" s="35"/>
      <c r="K56" s="35"/>
      <c r="L56" s="35"/>
      <c r="M56" s="35"/>
      <c r="N56" s="36"/>
      <c r="O56" s="37"/>
      <c r="P56" s="38" t="str">
        <f>CONCATENATE("KOPĒJĀ CENA par ",A55,"daļu bez PVN, EUR:")</f>
        <v>KOPĒJĀ CENA par 14.daļu bez PVN, EUR:</v>
      </c>
      <c r="Q56" s="39">
        <f>SUM(Q55)</f>
        <v>0</v>
      </c>
    </row>
    <row r="57" spans="1:17" s="27" customFormat="1" ht="27" customHeight="1" x14ac:dyDescent="0.25">
      <c r="A57" s="6" t="s">
        <v>157</v>
      </c>
      <c r="B57" s="22" t="s">
        <v>40</v>
      </c>
      <c r="C57" s="22" t="s">
        <v>76</v>
      </c>
      <c r="D57" s="22" t="s">
        <v>10</v>
      </c>
      <c r="E57" s="22" t="s">
        <v>11</v>
      </c>
      <c r="F57" s="23" t="s">
        <v>125</v>
      </c>
      <c r="G57" s="23" t="s">
        <v>38</v>
      </c>
      <c r="H57" s="23"/>
      <c r="I57" s="23"/>
      <c r="J57" s="23"/>
      <c r="K57" s="23"/>
      <c r="L57" s="5">
        <v>99960</v>
      </c>
      <c r="M57" s="5" t="s">
        <v>57</v>
      </c>
      <c r="N57" s="5"/>
      <c r="O57" s="24"/>
      <c r="P57" s="25">
        <f t="shared" si="2"/>
        <v>0</v>
      </c>
      <c r="Q57" s="26">
        <f t="shared" si="3"/>
        <v>0</v>
      </c>
    </row>
    <row r="58" spans="1:17" s="27" customFormat="1" x14ac:dyDescent="0.25">
      <c r="A58" s="34"/>
      <c r="B58" s="35"/>
      <c r="C58" s="35"/>
      <c r="D58" s="35"/>
      <c r="E58" s="35"/>
      <c r="F58" s="35"/>
      <c r="G58" s="35"/>
      <c r="H58" s="35"/>
      <c r="I58" s="35"/>
      <c r="J58" s="35"/>
      <c r="K58" s="35"/>
      <c r="L58" s="35"/>
      <c r="M58" s="35"/>
      <c r="N58" s="36"/>
      <c r="O58" s="37"/>
      <c r="P58" s="38" t="str">
        <f>CONCATENATE("KOPĒJĀ CENA par ",A57,"daļu bez PVN, EUR:")</f>
        <v>KOPĒJĀ CENA par 15.daļu bez PVN, EUR:</v>
      </c>
      <c r="Q58" s="39">
        <f>SUM(Q57)</f>
        <v>0</v>
      </c>
    </row>
    <row r="59" spans="1:17" s="27" customFormat="1" ht="45.75" customHeight="1" x14ac:dyDescent="0.25">
      <c r="A59" s="65" t="s">
        <v>156</v>
      </c>
      <c r="B59" s="68" t="s">
        <v>93</v>
      </c>
      <c r="C59" s="22" t="s">
        <v>22</v>
      </c>
      <c r="D59" s="22" t="s">
        <v>91</v>
      </c>
      <c r="E59" s="22" t="s">
        <v>172</v>
      </c>
      <c r="F59" s="23" t="s">
        <v>87</v>
      </c>
      <c r="G59" s="23" t="s">
        <v>150</v>
      </c>
      <c r="H59" s="23"/>
      <c r="I59" s="23"/>
      <c r="J59" s="23"/>
      <c r="K59" s="23"/>
      <c r="L59" s="5">
        <v>10</v>
      </c>
      <c r="M59" s="5" t="s">
        <v>61</v>
      </c>
      <c r="N59" s="5"/>
      <c r="O59" s="25"/>
      <c r="P59" s="25">
        <f>N59*O59</f>
        <v>0</v>
      </c>
      <c r="Q59" s="26">
        <f>O59*L59</f>
        <v>0</v>
      </c>
    </row>
    <row r="60" spans="1:17" s="27" customFormat="1" ht="45.75" customHeight="1" x14ac:dyDescent="0.25">
      <c r="A60" s="66"/>
      <c r="B60" s="69"/>
      <c r="C60" s="22" t="s">
        <v>22</v>
      </c>
      <c r="D60" s="22" t="s">
        <v>91</v>
      </c>
      <c r="E60" s="22" t="s">
        <v>172</v>
      </c>
      <c r="F60" s="23" t="s">
        <v>88</v>
      </c>
      <c r="G60" s="23" t="s">
        <v>149</v>
      </c>
      <c r="H60" s="23"/>
      <c r="I60" s="23"/>
      <c r="J60" s="23"/>
      <c r="K60" s="23"/>
      <c r="L60" s="5">
        <v>10</v>
      </c>
      <c r="M60" s="5" t="s">
        <v>61</v>
      </c>
      <c r="N60" s="5"/>
      <c r="O60" s="25"/>
      <c r="P60" s="25">
        <f>N60*O60</f>
        <v>0</v>
      </c>
      <c r="Q60" s="26">
        <f>O60*L60</f>
        <v>0</v>
      </c>
    </row>
    <row r="61" spans="1:17" s="27" customFormat="1" ht="45.75" customHeight="1" x14ac:dyDescent="0.25">
      <c r="A61" s="66"/>
      <c r="B61" s="69"/>
      <c r="C61" s="22" t="s">
        <v>22</v>
      </c>
      <c r="D61" s="22" t="s">
        <v>91</v>
      </c>
      <c r="E61" s="22" t="s">
        <v>172</v>
      </c>
      <c r="F61" s="23" t="s">
        <v>89</v>
      </c>
      <c r="G61" s="23" t="s">
        <v>148</v>
      </c>
      <c r="H61" s="23"/>
      <c r="I61" s="23"/>
      <c r="J61" s="23"/>
      <c r="K61" s="23"/>
      <c r="L61" s="5">
        <v>10</v>
      </c>
      <c r="M61" s="5" t="s">
        <v>61</v>
      </c>
      <c r="N61" s="5"/>
      <c r="O61" s="25"/>
      <c r="P61" s="25">
        <f>N61*O61</f>
        <v>0</v>
      </c>
      <c r="Q61" s="26">
        <f>O61*L61</f>
        <v>0</v>
      </c>
    </row>
    <row r="62" spans="1:17" s="27" customFormat="1" ht="45.75" customHeight="1" x14ac:dyDescent="0.25">
      <c r="A62" s="66"/>
      <c r="B62" s="69"/>
      <c r="C62" s="22" t="s">
        <v>22</v>
      </c>
      <c r="D62" s="22" t="s">
        <v>91</v>
      </c>
      <c r="E62" s="22" t="s">
        <v>172</v>
      </c>
      <c r="F62" s="23" t="s">
        <v>90</v>
      </c>
      <c r="G62" s="23" t="s">
        <v>147</v>
      </c>
      <c r="H62" s="23"/>
      <c r="I62" s="23"/>
      <c r="J62" s="23"/>
      <c r="K62" s="23"/>
      <c r="L62" s="5">
        <v>10</v>
      </c>
      <c r="M62" s="5" t="s">
        <v>61</v>
      </c>
      <c r="N62" s="5"/>
      <c r="O62" s="25"/>
      <c r="P62" s="25">
        <f>N62*O62</f>
        <v>0</v>
      </c>
      <c r="Q62" s="26">
        <f>O62*L62</f>
        <v>0</v>
      </c>
    </row>
    <row r="63" spans="1:17" s="27" customFormat="1" ht="45.75" customHeight="1" x14ac:dyDescent="0.25">
      <c r="A63" s="67"/>
      <c r="B63" s="70"/>
      <c r="C63" s="22" t="s">
        <v>22</v>
      </c>
      <c r="D63" s="22" t="s">
        <v>91</v>
      </c>
      <c r="E63" s="22" t="s">
        <v>172</v>
      </c>
      <c r="F63" s="23" t="s">
        <v>92</v>
      </c>
      <c r="G63" s="23" t="s">
        <v>146</v>
      </c>
      <c r="H63" s="23"/>
      <c r="I63" s="23"/>
      <c r="J63" s="23"/>
      <c r="K63" s="23"/>
      <c r="L63" s="5">
        <v>10</v>
      </c>
      <c r="M63" s="5" t="s">
        <v>61</v>
      </c>
      <c r="N63" s="5"/>
      <c r="O63" s="25"/>
      <c r="P63" s="25">
        <f>N63*O63</f>
        <v>0</v>
      </c>
      <c r="Q63" s="26">
        <f>O63*L63</f>
        <v>0</v>
      </c>
    </row>
    <row r="64" spans="1:17" s="27" customFormat="1" x14ac:dyDescent="0.25">
      <c r="A64" s="34"/>
      <c r="B64" s="35"/>
      <c r="C64" s="35"/>
      <c r="D64" s="35"/>
      <c r="E64" s="35"/>
      <c r="F64" s="35"/>
      <c r="G64" s="35"/>
      <c r="H64" s="35"/>
      <c r="I64" s="35"/>
      <c r="J64" s="35"/>
      <c r="K64" s="35"/>
      <c r="L64" s="35"/>
      <c r="M64" s="35"/>
      <c r="N64" s="36"/>
      <c r="O64" s="37"/>
      <c r="P64" s="38" t="str">
        <f>CONCATENATE("KOPĒJĀ CENA par ",A59,"daļu bez PVN, EUR:")</f>
        <v>KOPĒJĀ CENA par 16.daļu bez PVN, EUR:</v>
      </c>
      <c r="Q64" s="39">
        <f>SUM(Q59:Q63)</f>
        <v>0</v>
      </c>
    </row>
    <row r="65" spans="1:17" s="27" customFormat="1" ht="45.75" customHeight="1" x14ac:dyDescent="0.25">
      <c r="A65" s="6" t="s">
        <v>155</v>
      </c>
      <c r="B65" s="22" t="s">
        <v>128</v>
      </c>
      <c r="C65" s="22" t="s">
        <v>42</v>
      </c>
      <c r="D65" s="22" t="s">
        <v>23</v>
      </c>
      <c r="E65" s="22" t="s">
        <v>129</v>
      </c>
      <c r="F65" s="23" t="s">
        <v>131</v>
      </c>
      <c r="G65" s="23" t="s">
        <v>130</v>
      </c>
      <c r="H65" s="23"/>
      <c r="I65" s="23"/>
      <c r="J65" s="23"/>
      <c r="K65" s="23"/>
      <c r="L65" s="5">
        <v>10</v>
      </c>
      <c r="M65" s="5" t="s">
        <v>61</v>
      </c>
      <c r="N65" s="5"/>
      <c r="O65" s="25"/>
      <c r="P65" s="25">
        <f>N65*O65</f>
        <v>0</v>
      </c>
      <c r="Q65" s="26">
        <f>O65*L65</f>
        <v>0</v>
      </c>
    </row>
    <row r="66" spans="1:17" s="27" customFormat="1" x14ac:dyDescent="0.25">
      <c r="A66" s="34"/>
      <c r="B66" s="35"/>
      <c r="C66" s="35"/>
      <c r="D66" s="35"/>
      <c r="E66" s="35"/>
      <c r="F66" s="35"/>
      <c r="G66" s="35"/>
      <c r="H66" s="35"/>
      <c r="I66" s="35"/>
      <c r="J66" s="35"/>
      <c r="K66" s="35"/>
      <c r="L66" s="35"/>
      <c r="M66" s="35"/>
      <c r="N66" s="36"/>
      <c r="O66" s="37"/>
      <c r="P66" s="38" t="str">
        <f>CONCATENATE("KOPĒJĀ CENA par ",A65,"daļu bez PVN, EUR:")</f>
        <v>KOPĒJĀ CENA par 17.daļu bez PVN, EUR:</v>
      </c>
      <c r="Q66" s="39">
        <f>SUM(Q65)</f>
        <v>0</v>
      </c>
    </row>
    <row r="67" spans="1:17" s="27" customFormat="1" ht="45.75" customHeight="1" x14ac:dyDescent="0.25">
      <c r="A67" s="6" t="s">
        <v>154</v>
      </c>
      <c r="B67" s="22" t="s">
        <v>135</v>
      </c>
      <c r="C67" s="22" t="s">
        <v>145</v>
      </c>
      <c r="D67" s="22" t="s">
        <v>134</v>
      </c>
      <c r="E67" s="22" t="s">
        <v>132</v>
      </c>
      <c r="F67" s="23" t="s">
        <v>133</v>
      </c>
      <c r="G67" s="23" t="s">
        <v>136</v>
      </c>
      <c r="H67" s="23"/>
      <c r="I67" s="23"/>
      <c r="J67" s="23"/>
      <c r="K67" s="23"/>
      <c r="L67" s="5">
        <v>400</v>
      </c>
      <c r="M67" s="5" t="s">
        <v>55</v>
      </c>
      <c r="N67" s="5"/>
      <c r="O67" s="25"/>
      <c r="P67" s="25">
        <f>N67*O67</f>
        <v>0</v>
      </c>
      <c r="Q67" s="26">
        <f>O67*L67</f>
        <v>0</v>
      </c>
    </row>
    <row r="68" spans="1:17" s="27" customFormat="1" x14ac:dyDescent="0.25">
      <c r="A68" s="34"/>
      <c r="B68" s="35"/>
      <c r="C68" s="35"/>
      <c r="D68" s="35"/>
      <c r="E68" s="35"/>
      <c r="F68" s="35"/>
      <c r="G68" s="35"/>
      <c r="H68" s="35"/>
      <c r="I68" s="35"/>
      <c r="J68" s="35"/>
      <c r="K68" s="35"/>
      <c r="L68" s="35"/>
      <c r="M68" s="35"/>
      <c r="N68" s="36"/>
      <c r="O68" s="37"/>
      <c r="P68" s="38" t="str">
        <f>CONCATENATE("KOPĒJĀ CENA par ",A67,"daļu bez PVN, EUR:")</f>
        <v>KOPĒJĀ CENA par 18.daļu bez PVN, EUR:</v>
      </c>
      <c r="Q68" s="39">
        <f>SUM(Q67)</f>
        <v>0</v>
      </c>
    </row>
    <row r="69" spans="1:17" s="27" customFormat="1" ht="45.75" customHeight="1" x14ac:dyDescent="0.25">
      <c r="A69" s="45" t="s">
        <v>153</v>
      </c>
      <c r="B69" s="22" t="s">
        <v>197</v>
      </c>
      <c r="C69" s="22" t="s">
        <v>38</v>
      </c>
      <c r="D69" s="22" t="s">
        <v>198</v>
      </c>
      <c r="E69" s="22" t="s">
        <v>199</v>
      </c>
      <c r="F69" s="23" t="s">
        <v>201</v>
      </c>
      <c r="G69" s="23" t="s">
        <v>200</v>
      </c>
      <c r="H69" s="23"/>
      <c r="I69" s="23"/>
      <c r="J69" s="23"/>
      <c r="K69" s="23"/>
      <c r="L69" s="5">
        <v>2400</v>
      </c>
      <c r="M69" s="5" t="s">
        <v>56</v>
      </c>
      <c r="N69" s="5"/>
      <c r="O69" s="25"/>
      <c r="P69" s="25">
        <f>N69*O69</f>
        <v>0</v>
      </c>
      <c r="Q69" s="26">
        <f>O69*L69</f>
        <v>0</v>
      </c>
    </row>
    <row r="70" spans="1:17" s="27" customFormat="1" x14ac:dyDescent="0.25">
      <c r="A70" s="34"/>
      <c r="B70" s="35"/>
      <c r="C70" s="35"/>
      <c r="D70" s="35"/>
      <c r="E70" s="35"/>
      <c r="F70" s="35"/>
      <c r="G70" s="35"/>
      <c r="H70" s="35"/>
      <c r="I70" s="35"/>
      <c r="J70" s="35"/>
      <c r="K70" s="35"/>
      <c r="L70" s="35"/>
      <c r="M70" s="35"/>
      <c r="N70" s="36"/>
      <c r="O70" s="37"/>
      <c r="P70" s="38" t="str">
        <f>CONCATENATE("KOPĒJĀ CENA par ",A69,"daļu bez PVN, EUR:")</f>
        <v>KOPĒJĀ CENA par 19.daļu bez PVN, EUR:</v>
      </c>
      <c r="Q70" s="39">
        <f>SUM(Q69)</f>
        <v>0</v>
      </c>
    </row>
    <row r="71" spans="1:17" s="27" customFormat="1" ht="45.75" customHeight="1" x14ac:dyDescent="0.25">
      <c r="A71" s="45" t="s">
        <v>152</v>
      </c>
      <c r="B71" s="22" t="s">
        <v>202</v>
      </c>
      <c r="C71" s="22" t="s">
        <v>38</v>
      </c>
      <c r="D71" s="22" t="s">
        <v>203</v>
      </c>
      <c r="E71" s="22" t="s">
        <v>204</v>
      </c>
      <c r="F71" s="23" t="s">
        <v>205</v>
      </c>
      <c r="G71" s="23" t="s">
        <v>206</v>
      </c>
      <c r="H71" s="23"/>
      <c r="I71" s="23"/>
      <c r="J71" s="23"/>
      <c r="K71" s="23"/>
      <c r="L71" s="5">
        <v>1200</v>
      </c>
      <c r="M71" s="5" t="s">
        <v>56</v>
      </c>
      <c r="N71" s="5"/>
      <c r="O71" s="25"/>
      <c r="P71" s="25">
        <f>N71*O71</f>
        <v>0</v>
      </c>
      <c r="Q71" s="26">
        <f>O71*L71</f>
        <v>0</v>
      </c>
    </row>
    <row r="72" spans="1:17" s="27" customFormat="1" x14ac:dyDescent="0.25">
      <c r="A72" s="34"/>
      <c r="B72" s="35"/>
      <c r="C72" s="35"/>
      <c r="D72" s="35"/>
      <c r="E72" s="35"/>
      <c r="F72" s="35"/>
      <c r="G72" s="35"/>
      <c r="H72" s="35"/>
      <c r="I72" s="35"/>
      <c r="J72" s="35"/>
      <c r="K72" s="35"/>
      <c r="L72" s="35"/>
      <c r="M72" s="35"/>
      <c r="N72" s="36"/>
      <c r="O72" s="37"/>
      <c r="P72" s="38" t="str">
        <f>CONCATENATE("KOPĒJĀ CENA par ",A71,"daļu bez PVN, EUR:")</f>
        <v>KOPĒJĀ CENA par 20.daļu bez PVN, EUR:</v>
      </c>
      <c r="Q72" s="39">
        <f>SUM(Q71)</f>
        <v>0</v>
      </c>
    </row>
    <row r="73" spans="1:17" s="27" customFormat="1" ht="45.75" customHeight="1" x14ac:dyDescent="0.25">
      <c r="A73" s="45" t="s">
        <v>151</v>
      </c>
      <c r="B73" s="22" t="s">
        <v>207</v>
      </c>
      <c r="C73" s="22" t="s">
        <v>38</v>
      </c>
      <c r="D73" s="22" t="s">
        <v>209</v>
      </c>
      <c r="E73" s="22" t="s">
        <v>208</v>
      </c>
      <c r="F73" s="23" t="s">
        <v>211</v>
      </c>
      <c r="G73" s="23" t="s">
        <v>210</v>
      </c>
      <c r="H73" s="23"/>
      <c r="I73" s="23"/>
      <c r="J73" s="23"/>
      <c r="K73" s="23"/>
      <c r="L73" s="5">
        <v>48</v>
      </c>
      <c r="M73" s="5" t="s">
        <v>55</v>
      </c>
      <c r="N73" s="5"/>
      <c r="O73" s="25"/>
      <c r="P73" s="25">
        <f>N73*O73</f>
        <v>0</v>
      </c>
      <c r="Q73" s="26">
        <f>O73*L73</f>
        <v>0</v>
      </c>
    </row>
    <row r="74" spans="1:17" s="27" customFormat="1" x14ac:dyDescent="0.25">
      <c r="A74" s="34"/>
      <c r="B74" s="35"/>
      <c r="C74" s="35"/>
      <c r="D74" s="35"/>
      <c r="E74" s="35"/>
      <c r="F74" s="35"/>
      <c r="G74" s="35"/>
      <c r="H74" s="35"/>
      <c r="I74" s="35"/>
      <c r="J74" s="35"/>
      <c r="K74" s="35"/>
      <c r="L74" s="35"/>
      <c r="M74" s="35"/>
      <c r="N74" s="36"/>
      <c r="O74" s="37"/>
      <c r="P74" s="38" t="str">
        <f>CONCATENATE("KOPĒJĀ CENA par ",A73,"daļu bez PVN, EUR:")</f>
        <v>KOPĒJĀ CENA par 21.daļu bez PVN, EUR:</v>
      </c>
      <c r="Q74" s="39">
        <f>SUM(Q73)</f>
        <v>0</v>
      </c>
    </row>
    <row r="75" spans="1:17" s="27" customFormat="1" ht="51" x14ac:dyDescent="0.25">
      <c r="A75" s="71" t="s">
        <v>212</v>
      </c>
      <c r="B75" s="64" t="s">
        <v>213</v>
      </c>
      <c r="C75" s="22" t="s">
        <v>38</v>
      </c>
      <c r="D75" s="22" t="s">
        <v>38</v>
      </c>
      <c r="E75" s="22" t="s">
        <v>218</v>
      </c>
      <c r="F75" s="28" t="s">
        <v>214</v>
      </c>
      <c r="G75" s="28" t="s">
        <v>217</v>
      </c>
      <c r="H75" s="28"/>
      <c r="I75" s="28"/>
      <c r="J75" s="28"/>
      <c r="K75" s="28"/>
      <c r="L75" s="5">
        <v>5000</v>
      </c>
      <c r="M75" s="5" t="s">
        <v>57</v>
      </c>
      <c r="N75" s="5"/>
      <c r="O75" s="24"/>
      <c r="P75" s="25">
        <f>N75*O75</f>
        <v>0</v>
      </c>
      <c r="Q75" s="26">
        <f>O75*L75</f>
        <v>0</v>
      </c>
    </row>
    <row r="76" spans="1:17" s="27" customFormat="1" ht="38.25" x14ac:dyDescent="0.25">
      <c r="A76" s="71"/>
      <c r="B76" s="64"/>
      <c r="C76" s="22" t="s">
        <v>38</v>
      </c>
      <c r="D76" s="22" t="s">
        <v>38</v>
      </c>
      <c r="E76" s="22" t="s">
        <v>218</v>
      </c>
      <c r="F76" s="28" t="s">
        <v>215</v>
      </c>
      <c r="G76" s="28" t="s">
        <v>217</v>
      </c>
      <c r="H76" s="28"/>
      <c r="I76" s="28"/>
      <c r="J76" s="28"/>
      <c r="K76" s="28"/>
      <c r="L76" s="5">
        <v>5000</v>
      </c>
      <c r="M76" s="5" t="s">
        <v>57</v>
      </c>
      <c r="N76" s="5"/>
      <c r="O76" s="24"/>
      <c r="P76" s="25">
        <f>N76*O76</f>
        <v>0</v>
      </c>
      <c r="Q76" s="26">
        <f>O76*L76</f>
        <v>0</v>
      </c>
    </row>
    <row r="77" spans="1:17" s="27" customFormat="1" ht="38.25" x14ac:dyDescent="0.25">
      <c r="A77" s="71"/>
      <c r="B77" s="64"/>
      <c r="C77" s="22" t="s">
        <v>38</v>
      </c>
      <c r="D77" s="22" t="s">
        <v>38</v>
      </c>
      <c r="E77" s="22" t="s">
        <v>218</v>
      </c>
      <c r="F77" s="28" t="s">
        <v>216</v>
      </c>
      <c r="G77" s="28" t="s">
        <v>217</v>
      </c>
      <c r="H77" s="28"/>
      <c r="I77" s="28"/>
      <c r="J77" s="28"/>
      <c r="K77" s="28"/>
      <c r="L77" s="5">
        <v>5000</v>
      </c>
      <c r="M77" s="5" t="s">
        <v>57</v>
      </c>
      <c r="N77" s="5"/>
      <c r="O77" s="24"/>
      <c r="P77" s="25">
        <f>N77*O77</f>
        <v>0</v>
      </c>
      <c r="Q77" s="26">
        <f>O77*L77</f>
        <v>0</v>
      </c>
    </row>
    <row r="78" spans="1:17" s="27" customFormat="1" x14ac:dyDescent="0.25">
      <c r="A78" s="34"/>
      <c r="B78" s="35"/>
      <c r="C78" s="35"/>
      <c r="D78" s="35"/>
      <c r="E78" s="35"/>
      <c r="F78" s="35"/>
      <c r="G78" s="35"/>
      <c r="H78" s="35"/>
      <c r="I78" s="35"/>
      <c r="J78" s="35"/>
      <c r="K78" s="35"/>
      <c r="L78" s="35"/>
      <c r="M78" s="35"/>
      <c r="N78" s="36"/>
      <c r="O78" s="37"/>
      <c r="P78" s="38" t="str">
        <f>CONCATENATE("KOPĒJĀ CENA par ",A75,"daļu bez PVN, EUR:")</f>
        <v>KOPĒJĀ CENA par 22.daļu bez PVN, EUR:</v>
      </c>
      <c r="Q78" s="39">
        <f>SUM(Q75:Q76)</f>
        <v>0</v>
      </c>
    </row>
  </sheetData>
  <mergeCells count="27">
    <mergeCell ref="B75:B77"/>
    <mergeCell ref="A75:A77"/>
    <mergeCell ref="B40:B43"/>
    <mergeCell ref="B25:B27"/>
    <mergeCell ref="A59:A63"/>
    <mergeCell ref="B59:B63"/>
    <mergeCell ref="A35:A38"/>
    <mergeCell ref="A40:A43"/>
    <mergeCell ref="A25:A27"/>
    <mergeCell ref="B35:B38"/>
    <mergeCell ref="R8:AB8"/>
    <mergeCell ref="B15:Q15"/>
    <mergeCell ref="B14:Q14"/>
    <mergeCell ref="B16:Q16"/>
    <mergeCell ref="B17:Q17"/>
    <mergeCell ref="A2:Q2"/>
    <mergeCell ref="A3:Q3"/>
    <mergeCell ref="A4:B4"/>
    <mergeCell ref="A5:B5"/>
    <mergeCell ref="B6:Q6"/>
    <mergeCell ref="B7:Q7"/>
    <mergeCell ref="B8:Q8"/>
    <mergeCell ref="B11:Q11"/>
    <mergeCell ref="B12:Q12"/>
    <mergeCell ref="B13:Q13"/>
    <mergeCell ref="B9:Q9"/>
    <mergeCell ref="B10:Q10"/>
  </mergeCells>
  <pageMargins left="0.9055118110236221" right="0.39370078740157483" top="0.74803149606299213" bottom="0.74803149606299213" header="0.31496062992125984" footer="0.31496062992125984"/>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Saturs</vt:lpstr>
      <vt:lpstr>TS</vt:lpstr>
      <vt:lpstr>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2021-04-22T07:03:49Z</dcterms:modified>
</cp:coreProperties>
</file>