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02\iepirkumu_dala\Iepirkumi 2020.gads\Iepirkumi\4_Inguna\AK\82_Medicīnisko ierīču apstrādei nepieciešamo materiālu un palīglīdzekļu piegāde II\"/>
    </mc:Choice>
  </mc:AlternateContent>
  <bookViews>
    <workbookView xWindow="-120" yWindow="-120" windowWidth="21840" windowHeight="13140" tabRatio="979"/>
  </bookViews>
  <sheets>
    <sheet name="Saturs" sheetId="61" r:id="rId1"/>
    <sheet name="1" sheetId="1" r:id="rId2"/>
    <sheet name="2" sheetId="4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  <sheet name="19" sheetId="22" r:id="rId20"/>
    <sheet name="20" sheetId="23" r:id="rId21"/>
    <sheet name="21" sheetId="24" r:id="rId22"/>
    <sheet name="22" sheetId="25" r:id="rId23"/>
    <sheet name="23" sheetId="26" r:id="rId24"/>
    <sheet name="24" sheetId="27" r:id="rId25"/>
    <sheet name="25" sheetId="28" r:id="rId26"/>
    <sheet name="26" sheetId="29" r:id="rId27"/>
    <sheet name="27" sheetId="30" r:id="rId28"/>
    <sheet name="28" sheetId="31" r:id="rId29"/>
    <sheet name="29" sheetId="32" r:id="rId30"/>
    <sheet name="30" sheetId="33" r:id="rId31"/>
    <sheet name="31" sheetId="34" r:id="rId32"/>
    <sheet name="32" sheetId="35" r:id="rId33"/>
    <sheet name="33" sheetId="36" r:id="rId34"/>
    <sheet name="34" sheetId="37" r:id="rId35"/>
    <sheet name="35" sheetId="38" r:id="rId36"/>
    <sheet name="36" sheetId="40" r:id="rId37"/>
    <sheet name="37" sheetId="41" r:id="rId38"/>
    <sheet name="38" sheetId="42" r:id="rId39"/>
    <sheet name="39" sheetId="43" r:id="rId40"/>
    <sheet name="40" sheetId="44" r:id="rId41"/>
    <sheet name="41" sheetId="45" r:id="rId42"/>
    <sheet name="42" sheetId="46" r:id="rId43"/>
    <sheet name="43" sheetId="47" r:id="rId44"/>
    <sheet name="44" sheetId="48" r:id="rId45"/>
    <sheet name="45" sheetId="49" r:id="rId46"/>
    <sheet name="45.1" sheetId="63" r:id="rId47"/>
    <sheet name="46" sheetId="50" r:id="rId48"/>
    <sheet name="47" sheetId="51" r:id="rId49"/>
    <sheet name="48" sheetId="52" r:id="rId50"/>
    <sheet name="49" sheetId="53" r:id="rId51"/>
    <sheet name="50" sheetId="54" r:id="rId52"/>
    <sheet name="51" sheetId="57" r:id="rId53"/>
    <sheet name="52" sheetId="59" r:id="rId54"/>
    <sheet name="53" sheetId="60" r:id="rId55"/>
    <sheet name="54" sheetId="62" r:id="rId5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63" l="1"/>
  <c r="A29" i="63"/>
  <c r="A28" i="63"/>
  <c r="A27" i="63"/>
  <c r="A26" i="63"/>
  <c r="A25" i="63"/>
  <c r="G23" i="63"/>
  <c r="H22" i="63"/>
  <c r="A22" i="63"/>
  <c r="H21" i="63"/>
  <c r="H23" i="63" s="1"/>
  <c r="A21" i="63"/>
  <c r="A34" i="51" l="1"/>
  <c r="A33" i="51"/>
  <c r="A32" i="51"/>
  <c r="A31" i="51"/>
  <c r="A30" i="51"/>
  <c r="A29" i="51"/>
  <c r="A28" i="51"/>
  <c r="A27" i="51"/>
  <c r="A26" i="51"/>
  <c r="I22" i="57" l="1"/>
  <c r="J21" i="57"/>
  <c r="J22" i="57" s="1"/>
  <c r="H21" i="21"/>
  <c r="I22" i="20"/>
  <c r="J21" i="20"/>
  <c r="J22" i="20" s="1"/>
  <c r="J22" i="19"/>
  <c r="J21" i="19"/>
  <c r="J23" i="19" s="1"/>
  <c r="J22" i="18"/>
  <c r="J21" i="18"/>
  <c r="J24" i="17"/>
  <c r="J21" i="17"/>
  <c r="I23" i="19"/>
  <c r="I23" i="18"/>
  <c r="I25" i="17"/>
  <c r="J23" i="18" l="1"/>
  <c r="J22" i="17" l="1"/>
  <c r="J23" i="17"/>
  <c r="J25" i="17" l="1"/>
  <c r="H21" i="16"/>
  <c r="A25" i="54" l="1"/>
  <c r="A26" i="54"/>
  <c r="A27" i="54"/>
  <c r="A29" i="38" l="1"/>
  <c r="A30" i="38"/>
  <c r="H21" i="62" l="1"/>
  <c r="H22" i="62" s="1"/>
  <c r="A28" i="62"/>
  <c r="A27" i="62"/>
  <c r="A26" i="62"/>
  <c r="A25" i="62"/>
  <c r="A24" i="62"/>
  <c r="G22" i="62"/>
  <c r="A21" i="62"/>
  <c r="H21" i="8" l="1"/>
  <c r="H22" i="8" s="1"/>
  <c r="H24" i="7"/>
  <c r="A27" i="60" l="1"/>
  <c r="A28" i="60"/>
  <c r="A29" i="60"/>
  <c r="A30" i="60"/>
  <c r="H22" i="60"/>
  <c r="H23" i="60"/>
  <c r="A22" i="60"/>
  <c r="A23" i="60"/>
  <c r="A26" i="60"/>
  <c r="G24" i="60"/>
  <c r="H21" i="60"/>
  <c r="A21" i="60"/>
  <c r="A25" i="59"/>
  <c r="A26" i="59"/>
  <c r="A27" i="59"/>
  <c r="A28" i="59"/>
  <c r="A29" i="59"/>
  <c r="A30" i="59"/>
  <c r="A31" i="59"/>
  <c r="A32" i="59"/>
  <c r="A33" i="59"/>
  <c r="A24" i="59"/>
  <c r="G22" i="59"/>
  <c r="H21" i="59"/>
  <c r="H22" i="59" s="1"/>
  <c r="A21" i="59"/>
  <c r="A25" i="57"/>
  <c r="A26" i="57"/>
  <c r="A27" i="57"/>
  <c r="A28" i="57"/>
  <c r="A29" i="57"/>
  <c r="A30" i="57"/>
  <c r="A31" i="57"/>
  <c r="A32" i="57"/>
  <c r="A33" i="57"/>
  <c r="H24" i="60" l="1"/>
  <c r="A24" i="57"/>
  <c r="A21" i="57"/>
  <c r="A24" i="54" l="1"/>
  <c r="G22" i="54"/>
  <c r="H21" i="54"/>
  <c r="H22" i="54" s="1"/>
  <c r="A21" i="54"/>
  <c r="A28" i="53"/>
  <c r="A27" i="53"/>
  <c r="A26" i="53"/>
  <c r="A25" i="53"/>
  <c r="A24" i="53"/>
  <c r="G22" i="53"/>
  <c r="H21" i="53"/>
  <c r="H22" i="53" s="1"/>
  <c r="A21" i="53"/>
  <c r="A28" i="52"/>
  <c r="A27" i="52"/>
  <c r="A26" i="52"/>
  <c r="A25" i="52"/>
  <c r="A24" i="52"/>
  <c r="G22" i="52"/>
  <c r="H21" i="52"/>
  <c r="H22" i="52" s="1"/>
  <c r="A21" i="52"/>
  <c r="A25" i="51"/>
  <c r="G23" i="51"/>
  <c r="H22" i="51"/>
  <c r="A22" i="51"/>
  <c r="H21" i="51"/>
  <c r="H23" i="51" s="1"/>
  <c r="A21" i="51"/>
  <c r="A30" i="50"/>
  <c r="A29" i="50"/>
  <c r="A28" i="50"/>
  <c r="A27" i="50"/>
  <c r="A26" i="50"/>
  <c r="A25" i="50"/>
  <c r="G23" i="50"/>
  <c r="H22" i="50"/>
  <c r="A22" i="50"/>
  <c r="H21" i="50"/>
  <c r="H23" i="50" s="1"/>
  <c r="A21" i="50"/>
  <c r="A41" i="49"/>
  <c r="A42" i="49"/>
  <c r="A43" i="49"/>
  <c r="A44" i="49"/>
  <c r="A45" i="49"/>
  <c r="A46" i="49"/>
  <c r="A25" i="49"/>
  <c r="A26" i="49"/>
  <c r="A27" i="49"/>
  <c r="A28" i="49"/>
  <c r="A29" i="49"/>
  <c r="A30" i="49"/>
  <c r="H25" i="49"/>
  <c r="H26" i="49"/>
  <c r="H27" i="49"/>
  <c r="H28" i="49"/>
  <c r="A40" i="49"/>
  <c r="A39" i="49"/>
  <c r="A38" i="49"/>
  <c r="A37" i="49"/>
  <c r="A36" i="49"/>
  <c r="A35" i="49"/>
  <c r="A34" i="49"/>
  <c r="A33" i="49"/>
  <c r="G31" i="49"/>
  <c r="H30" i="49"/>
  <c r="H29" i="49"/>
  <c r="H24" i="49"/>
  <c r="A24" i="49"/>
  <c r="H23" i="49"/>
  <c r="A23" i="49"/>
  <c r="H22" i="49"/>
  <c r="A22" i="49"/>
  <c r="H21" i="49"/>
  <c r="A21" i="49"/>
  <c r="A40" i="48"/>
  <c r="A39" i="48"/>
  <c r="A38" i="48"/>
  <c r="A37" i="48"/>
  <c r="A36" i="48"/>
  <c r="A35" i="48"/>
  <c r="A34" i="48"/>
  <c r="A33" i="48"/>
  <c r="A32" i="48"/>
  <c r="A31" i="48"/>
  <c r="A30" i="48"/>
  <c r="G28" i="48"/>
  <c r="H27" i="48"/>
  <c r="A27" i="48"/>
  <c r="H26" i="48"/>
  <c r="A26" i="48"/>
  <c r="H25" i="48"/>
  <c r="A25" i="48"/>
  <c r="H24" i="48"/>
  <c r="A24" i="48"/>
  <c r="H23" i="48"/>
  <c r="A23" i="48"/>
  <c r="H22" i="48"/>
  <c r="A22" i="48"/>
  <c r="H21" i="48"/>
  <c r="A21" i="48"/>
  <c r="A40" i="47"/>
  <c r="A39" i="47"/>
  <c r="A38" i="47"/>
  <c r="A37" i="47"/>
  <c r="A36" i="47"/>
  <c r="A35" i="47"/>
  <c r="A34" i="47"/>
  <c r="A33" i="47"/>
  <c r="A32" i="47"/>
  <c r="A31" i="47"/>
  <c r="A30" i="47"/>
  <c r="G28" i="47"/>
  <c r="H27" i="47"/>
  <c r="A27" i="47"/>
  <c r="H26" i="47"/>
  <c r="A26" i="47"/>
  <c r="H25" i="47"/>
  <c r="A25" i="47"/>
  <c r="H24" i="47"/>
  <c r="A24" i="47"/>
  <c r="H23" i="47"/>
  <c r="A23" i="47"/>
  <c r="H22" i="47"/>
  <c r="A22" i="47"/>
  <c r="H21" i="47"/>
  <c r="H28" i="47" s="1"/>
  <c r="A21" i="47"/>
  <c r="A32" i="46"/>
  <c r="A33" i="46"/>
  <c r="A34" i="46"/>
  <c r="A35" i="46"/>
  <c r="A36" i="46"/>
  <c r="A37" i="46"/>
  <c r="A38" i="46"/>
  <c r="A39" i="46"/>
  <c r="H28" i="48" l="1"/>
  <c r="H31" i="49"/>
  <c r="A31" i="46"/>
  <c r="A30" i="46"/>
  <c r="A29" i="46"/>
  <c r="G27" i="46"/>
  <c r="H26" i="46"/>
  <c r="A26" i="46"/>
  <c r="H25" i="46"/>
  <c r="A25" i="46"/>
  <c r="H24" i="46"/>
  <c r="A24" i="46"/>
  <c r="H23" i="46"/>
  <c r="A23" i="46"/>
  <c r="H22" i="46"/>
  <c r="A22" i="46"/>
  <c r="H21" i="46"/>
  <c r="A21" i="46"/>
  <c r="H20" i="46"/>
  <c r="H27" i="46" s="1"/>
  <c r="A20" i="46"/>
  <c r="A31" i="45"/>
  <c r="A30" i="45"/>
  <c r="A29" i="45"/>
  <c r="G27" i="45"/>
  <c r="H26" i="45"/>
  <c r="A26" i="45"/>
  <c r="H25" i="45"/>
  <c r="A25" i="45"/>
  <c r="H24" i="45"/>
  <c r="A24" i="45"/>
  <c r="H23" i="45"/>
  <c r="A23" i="45"/>
  <c r="H22" i="45"/>
  <c r="A22" i="45"/>
  <c r="H21" i="45"/>
  <c r="H27" i="45" s="1"/>
  <c r="A21" i="45"/>
  <c r="A36" i="44"/>
  <c r="A44" i="43"/>
  <c r="A48" i="42"/>
  <c r="A38" i="44"/>
  <c r="A37" i="44"/>
  <c r="G34" i="44"/>
  <c r="H33" i="44"/>
  <c r="A33" i="44"/>
  <c r="H32" i="44"/>
  <c r="A32" i="44"/>
  <c r="H31" i="44"/>
  <c r="A31" i="44"/>
  <c r="H30" i="44"/>
  <c r="A30" i="44"/>
  <c r="H29" i="44"/>
  <c r="A29" i="44"/>
  <c r="H28" i="44"/>
  <c r="A28" i="44"/>
  <c r="H27" i="44"/>
  <c r="A27" i="44"/>
  <c r="H26" i="44"/>
  <c r="A26" i="44"/>
  <c r="H25" i="44"/>
  <c r="A25" i="44"/>
  <c r="H24" i="44"/>
  <c r="A24" i="44"/>
  <c r="H23" i="44"/>
  <c r="A23" i="44"/>
  <c r="H22" i="44"/>
  <c r="A22" i="44"/>
  <c r="H21" i="44"/>
  <c r="H34" i="44" s="1"/>
  <c r="A21" i="44"/>
  <c r="A46" i="43"/>
  <c r="A45" i="43"/>
  <c r="G42" i="43"/>
  <c r="H41" i="43"/>
  <c r="A41" i="43"/>
  <c r="H40" i="43"/>
  <c r="A40" i="43"/>
  <c r="H39" i="43"/>
  <c r="A39" i="43"/>
  <c r="H38" i="43"/>
  <c r="A38" i="43"/>
  <c r="H37" i="43"/>
  <c r="A37" i="43"/>
  <c r="H36" i="43"/>
  <c r="A36" i="43"/>
  <c r="H35" i="43"/>
  <c r="A35" i="43"/>
  <c r="H34" i="43"/>
  <c r="A34" i="43"/>
  <c r="H33" i="43"/>
  <c r="A33" i="43"/>
  <c r="H32" i="43"/>
  <c r="A32" i="43"/>
  <c r="H31" i="43"/>
  <c r="A31" i="43"/>
  <c r="H30" i="43"/>
  <c r="A30" i="43"/>
  <c r="H29" i="43"/>
  <c r="A29" i="43"/>
  <c r="H28" i="43"/>
  <c r="A28" i="43"/>
  <c r="H27" i="43"/>
  <c r="A27" i="43"/>
  <c r="H26" i="43"/>
  <c r="A26" i="43"/>
  <c r="H25" i="43"/>
  <c r="A25" i="43"/>
  <c r="H24" i="43"/>
  <c r="A24" i="43"/>
  <c r="H23" i="43"/>
  <c r="A23" i="43"/>
  <c r="H22" i="43"/>
  <c r="A22" i="43"/>
  <c r="H21" i="43"/>
  <c r="A21" i="43"/>
  <c r="H42" i="43" l="1"/>
  <c r="A44" i="42"/>
  <c r="H44" i="42"/>
  <c r="A45" i="42"/>
  <c r="H45" i="42"/>
  <c r="H43" i="42"/>
  <c r="A43" i="42"/>
  <c r="H42" i="42"/>
  <c r="A42" i="42"/>
  <c r="H41" i="42"/>
  <c r="A41" i="42"/>
  <c r="H40" i="42"/>
  <c r="A40" i="42"/>
  <c r="H39" i="42"/>
  <c r="A39" i="42"/>
  <c r="H38" i="42"/>
  <c r="A38" i="42"/>
  <c r="H37" i="42"/>
  <c r="A37" i="42"/>
  <c r="H36" i="42"/>
  <c r="A36" i="42"/>
  <c r="H35" i="42"/>
  <c r="A35" i="42"/>
  <c r="H34" i="42"/>
  <c r="A34" i="42"/>
  <c r="H33" i="42"/>
  <c r="A33" i="42"/>
  <c r="H32" i="42"/>
  <c r="A32" i="42"/>
  <c r="H31" i="42"/>
  <c r="A31" i="42"/>
  <c r="H30" i="42"/>
  <c r="A30" i="42"/>
  <c r="H29" i="42"/>
  <c r="A29" i="42"/>
  <c r="H28" i="42"/>
  <c r="A28" i="42"/>
  <c r="H27" i="42"/>
  <c r="A27" i="42"/>
  <c r="H26" i="42"/>
  <c r="A26" i="42"/>
  <c r="H25" i="42"/>
  <c r="A25" i="42"/>
  <c r="H24" i="42"/>
  <c r="A24" i="42"/>
  <c r="A50" i="42"/>
  <c r="A49" i="42"/>
  <c r="G46" i="42"/>
  <c r="H23" i="42"/>
  <c r="A23" i="42"/>
  <c r="H22" i="42"/>
  <c r="A22" i="42"/>
  <c r="H21" i="42"/>
  <c r="A21" i="42"/>
  <c r="H46" i="42" l="1"/>
  <c r="A30" i="41"/>
  <c r="A31" i="41"/>
  <c r="A32" i="41"/>
  <c r="H23" i="41"/>
  <c r="A23" i="41"/>
  <c r="H22" i="41"/>
  <c r="A22" i="41"/>
  <c r="A29" i="41"/>
  <c r="A28" i="41"/>
  <c r="A27" i="41"/>
  <c r="A26" i="41"/>
  <c r="G24" i="41"/>
  <c r="H21" i="41"/>
  <c r="H24" i="41" s="1"/>
  <c r="A21" i="41"/>
  <c r="A27" i="40"/>
  <c r="A28" i="40"/>
  <c r="A26" i="40"/>
  <c r="A25" i="40"/>
  <c r="A24" i="40"/>
  <c r="G22" i="40"/>
  <c r="H21" i="40"/>
  <c r="H22" i="40" s="1"/>
  <c r="A21" i="40"/>
  <c r="H22" i="38"/>
  <c r="A22" i="38"/>
  <c r="A28" i="38"/>
  <c r="A27" i="38"/>
  <c r="A26" i="38"/>
  <c r="A25" i="38"/>
  <c r="G23" i="38"/>
  <c r="H21" i="38"/>
  <c r="A21" i="38"/>
  <c r="A25" i="37"/>
  <c r="A26" i="37"/>
  <c r="A27" i="37"/>
  <c r="A24" i="37"/>
  <c r="G22" i="37"/>
  <c r="H21" i="37"/>
  <c r="H22" i="37" s="1"/>
  <c r="A21" i="37"/>
  <c r="A29" i="36"/>
  <c r="A30" i="36"/>
  <c r="A31" i="36"/>
  <c r="A28" i="36"/>
  <c r="A27" i="36"/>
  <c r="A26" i="36"/>
  <c r="A25" i="36"/>
  <c r="G23" i="36"/>
  <c r="H22" i="36"/>
  <c r="A22" i="36"/>
  <c r="H21" i="36"/>
  <c r="A21" i="36"/>
  <c r="A32" i="35"/>
  <c r="A33" i="35"/>
  <c r="A34" i="35"/>
  <c r="A35" i="35"/>
  <c r="A36" i="35"/>
  <c r="A37" i="35"/>
  <c r="H25" i="35"/>
  <c r="A25" i="35"/>
  <c r="H24" i="35"/>
  <c r="A24" i="35"/>
  <c r="H23" i="35"/>
  <c r="A23" i="35"/>
  <c r="H22" i="35"/>
  <c r="A22" i="35"/>
  <c r="A31" i="35"/>
  <c r="A30" i="35"/>
  <c r="A29" i="35"/>
  <c r="A28" i="35"/>
  <c r="G26" i="35"/>
  <c r="H21" i="35"/>
  <c r="A21" i="35"/>
  <c r="H22" i="34"/>
  <c r="A22" i="34"/>
  <c r="G23" i="34"/>
  <c r="H21" i="34"/>
  <c r="A21" i="34"/>
  <c r="A25" i="33"/>
  <c r="A26" i="33"/>
  <c r="A27" i="33"/>
  <c r="A28" i="33"/>
  <c r="A24" i="33"/>
  <c r="G22" i="33"/>
  <c r="H21" i="33"/>
  <c r="H22" i="33" s="1"/>
  <c r="A21" i="33"/>
  <c r="A25" i="32"/>
  <c r="A24" i="32"/>
  <c r="G22" i="32"/>
  <c r="H21" i="32"/>
  <c r="H22" i="32" s="1"/>
  <c r="A21" i="32"/>
  <c r="A25" i="31"/>
  <c r="A24" i="31"/>
  <c r="G22" i="31"/>
  <c r="H21" i="31"/>
  <c r="H22" i="31" s="1"/>
  <c r="A21" i="31"/>
  <c r="H23" i="36" l="1"/>
  <c r="H26" i="35"/>
  <c r="H23" i="38"/>
  <c r="H23" i="34"/>
  <c r="A29" i="30"/>
  <c r="A28" i="30"/>
  <c r="A27" i="30"/>
  <c r="A26" i="30"/>
  <c r="A25" i="30"/>
  <c r="A24" i="30"/>
  <c r="G22" i="30"/>
  <c r="H21" i="30"/>
  <c r="H22" i="30" s="1"/>
  <c r="A21" i="30"/>
  <c r="A29" i="29"/>
  <c r="A28" i="29"/>
  <c r="A27" i="29"/>
  <c r="A26" i="29"/>
  <c r="A25" i="29"/>
  <c r="G23" i="29"/>
  <c r="H22" i="29"/>
  <c r="A22" i="29"/>
  <c r="H21" i="29"/>
  <c r="A21" i="29"/>
  <c r="H21" i="28"/>
  <c r="A29" i="28"/>
  <c r="A30" i="28"/>
  <c r="A31" i="28"/>
  <c r="A32" i="28"/>
  <c r="H22" i="28"/>
  <c r="A22" i="28"/>
  <c r="A28" i="28"/>
  <c r="A27" i="28"/>
  <c r="A26" i="28"/>
  <c r="A25" i="28"/>
  <c r="G23" i="28"/>
  <c r="A21" i="28"/>
  <c r="H21" i="27"/>
  <c r="A34" i="27"/>
  <c r="A35" i="27"/>
  <c r="A36" i="27"/>
  <c r="A26" i="27"/>
  <c r="A27" i="27"/>
  <c r="A28" i="27"/>
  <c r="A29" i="27"/>
  <c r="A30" i="27"/>
  <c r="A31" i="27"/>
  <c r="A32" i="27"/>
  <c r="A33" i="27"/>
  <c r="A25" i="27"/>
  <c r="H22" i="27"/>
  <c r="A22" i="27"/>
  <c r="G23" i="27"/>
  <c r="A21" i="27"/>
  <c r="A35" i="26"/>
  <c r="A36" i="26"/>
  <c r="A37" i="26"/>
  <c r="A38" i="26"/>
  <c r="A39" i="26"/>
  <c r="A40" i="26"/>
  <c r="A34" i="26"/>
  <c r="A32" i="26"/>
  <c r="A33" i="26"/>
  <c r="H22" i="26"/>
  <c r="H23" i="26"/>
  <c r="H24" i="26"/>
  <c r="H25" i="26"/>
  <c r="H26" i="26"/>
  <c r="A22" i="26"/>
  <c r="A23" i="26"/>
  <c r="A24" i="26"/>
  <c r="A25" i="26"/>
  <c r="A26" i="26"/>
  <c r="A31" i="26"/>
  <c r="A30" i="26"/>
  <c r="A29" i="26"/>
  <c r="G27" i="26"/>
  <c r="H21" i="26"/>
  <c r="A21" i="26"/>
  <c r="A24" i="25"/>
  <c r="H23" i="29" l="1"/>
  <c r="H27" i="26"/>
  <c r="H23" i="27"/>
  <c r="H23" i="28"/>
  <c r="A29" i="25"/>
  <c r="A28" i="25"/>
  <c r="A27" i="25"/>
  <c r="A26" i="25"/>
  <c r="A25" i="25"/>
  <c r="G22" i="25"/>
  <c r="H21" i="25"/>
  <c r="H22" i="25" s="1"/>
  <c r="A21" i="25"/>
  <c r="A28" i="24"/>
  <c r="A29" i="24"/>
  <c r="A30" i="24"/>
  <c r="A31" i="24"/>
  <c r="A27" i="24"/>
  <c r="A26" i="24"/>
  <c r="A25" i="24"/>
  <c r="A24" i="24"/>
  <c r="G22" i="24"/>
  <c r="H21" i="24"/>
  <c r="H22" i="24" s="1"/>
  <c r="A21" i="24"/>
  <c r="A30" i="23" l="1"/>
  <c r="A29" i="23"/>
  <c r="A28" i="23"/>
  <c r="A27" i="23"/>
  <c r="A26" i="23"/>
  <c r="A25" i="23"/>
  <c r="G23" i="23"/>
  <c r="H22" i="23"/>
  <c r="A22" i="23"/>
  <c r="H21" i="23"/>
  <c r="A21" i="23"/>
  <c r="H21" i="22"/>
  <c r="A29" i="22"/>
  <c r="A28" i="22"/>
  <c r="A27" i="22"/>
  <c r="A26" i="22"/>
  <c r="A25" i="22"/>
  <c r="G23" i="22"/>
  <c r="H22" i="22"/>
  <c r="A22" i="22"/>
  <c r="A21" i="22"/>
  <c r="H22" i="21"/>
  <c r="H23" i="21" s="1"/>
  <c r="A22" i="21"/>
  <c r="A29" i="21"/>
  <c r="A28" i="21"/>
  <c r="A27" i="21"/>
  <c r="A26" i="21"/>
  <c r="A25" i="21"/>
  <c r="G23" i="21"/>
  <c r="A21" i="21"/>
  <c r="A28" i="20"/>
  <c r="A27" i="20"/>
  <c r="A26" i="20"/>
  <c r="A25" i="20"/>
  <c r="A24" i="20"/>
  <c r="A21" i="20"/>
  <c r="A31" i="19"/>
  <c r="A32" i="19"/>
  <c r="A33" i="19"/>
  <c r="A26" i="19"/>
  <c r="A30" i="19"/>
  <c r="A29" i="19"/>
  <c r="A28" i="19"/>
  <c r="A27" i="19"/>
  <c r="A25" i="19"/>
  <c r="A22" i="19"/>
  <c r="A21" i="19"/>
  <c r="A21" i="18"/>
  <c r="A22" i="18"/>
  <c r="A25" i="18"/>
  <c r="A26" i="18"/>
  <c r="A27" i="18"/>
  <c r="A28" i="18"/>
  <c r="A29" i="18"/>
  <c r="H21" i="15"/>
  <c r="H22" i="15" s="1"/>
  <c r="H22" i="16"/>
  <c r="H23" i="1"/>
  <c r="H25" i="1"/>
  <c r="A35" i="17"/>
  <c r="A36" i="17"/>
  <c r="A37" i="17"/>
  <c r="A38" i="17"/>
  <c r="A39" i="17"/>
  <c r="H23" i="23" l="1"/>
  <c r="H23" i="22"/>
  <c r="A30" i="8"/>
  <c r="A31" i="8"/>
  <c r="A34" i="17"/>
  <c r="A32" i="17"/>
  <c r="A33" i="17"/>
  <c r="A22" i="17"/>
  <c r="A23" i="17"/>
  <c r="A24" i="17"/>
  <c r="A31" i="17" l="1"/>
  <c r="A30" i="17"/>
  <c r="A29" i="17"/>
  <c r="A28" i="17"/>
  <c r="A27" i="17"/>
  <c r="A21" i="17"/>
  <c r="A28" i="16"/>
  <c r="A27" i="16"/>
  <c r="A26" i="16"/>
  <c r="A25" i="16"/>
  <c r="A24" i="16"/>
  <c r="G22" i="16"/>
  <c r="A21" i="16"/>
  <c r="A29" i="15"/>
  <c r="A28" i="15"/>
  <c r="A27" i="15"/>
  <c r="A26" i="15"/>
  <c r="A25" i="15"/>
  <c r="A24" i="15"/>
  <c r="G22" i="15"/>
  <c r="A21" i="15"/>
  <c r="A29" i="14" l="1"/>
  <c r="A28" i="14"/>
  <c r="A27" i="14"/>
  <c r="A26" i="14"/>
  <c r="A25" i="14"/>
  <c r="A24" i="14"/>
  <c r="G22" i="14"/>
  <c r="H21" i="14"/>
  <c r="H22" i="14" s="1"/>
  <c r="A21" i="14"/>
  <c r="A26" i="12" l="1"/>
  <c r="A27" i="12"/>
  <c r="A28" i="12"/>
  <c r="A44" i="9"/>
  <c r="A39" i="9"/>
  <c r="A40" i="9"/>
  <c r="A41" i="9"/>
  <c r="A28" i="7"/>
  <c r="A29" i="7"/>
  <c r="A30" i="7"/>
  <c r="A31" i="7"/>
  <c r="A32" i="7"/>
  <c r="A33" i="7"/>
  <c r="A34" i="7"/>
  <c r="A35" i="7"/>
  <c r="A33" i="13"/>
  <c r="A34" i="13"/>
  <c r="A23" i="13"/>
  <c r="H23" i="13"/>
  <c r="A32" i="13"/>
  <c r="A31" i="13"/>
  <c r="A30" i="13"/>
  <c r="A29" i="13"/>
  <c r="A28" i="13"/>
  <c r="A27" i="13"/>
  <c r="A26" i="13"/>
  <c r="G24" i="13"/>
  <c r="H22" i="13"/>
  <c r="A22" i="13"/>
  <c r="H21" i="13"/>
  <c r="A21" i="13"/>
  <c r="A31" i="12"/>
  <c r="A30" i="12"/>
  <c r="A29" i="12"/>
  <c r="A25" i="12"/>
  <c r="G23" i="12"/>
  <c r="H22" i="12"/>
  <c r="A22" i="12"/>
  <c r="H21" i="12"/>
  <c r="A21" i="12"/>
  <c r="A40" i="11"/>
  <c r="A41" i="11"/>
  <c r="A42" i="11"/>
  <c r="A43" i="11"/>
  <c r="A44" i="11"/>
  <c r="A45" i="11"/>
  <c r="A39" i="11"/>
  <c r="A31" i="11"/>
  <c r="A32" i="11"/>
  <c r="A33" i="11"/>
  <c r="A34" i="11"/>
  <c r="A35" i="11"/>
  <c r="A36" i="11"/>
  <c r="A37" i="11"/>
  <c r="A38" i="11"/>
  <c r="A27" i="11"/>
  <c r="H27" i="11"/>
  <c r="A30" i="11"/>
  <c r="G28" i="11"/>
  <c r="H26" i="11"/>
  <c r="A26" i="11"/>
  <c r="H25" i="11"/>
  <c r="A25" i="11"/>
  <c r="H24" i="11"/>
  <c r="A24" i="11"/>
  <c r="H23" i="11"/>
  <c r="A23" i="11"/>
  <c r="H22" i="11"/>
  <c r="A22" i="11"/>
  <c r="H21" i="11"/>
  <c r="A21" i="11"/>
  <c r="A32" i="10"/>
  <c r="A31" i="10"/>
  <c r="A30" i="10"/>
  <c r="A29" i="10"/>
  <c r="A28" i="10"/>
  <c r="A27" i="10"/>
  <c r="A26" i="10"/>
  <c r="A25" i="10"/>
  <c r="G23" i="10"/>
  <c r="H22" i="10"/>
  <c r="A22" i="10"/>
  <c r="H21" i="10"/>
  <c r="H23" i="10" s="1"/>
  <c r="A21" i="10"/>
  <c r="A22" i="9"/>
  <c r="A23" i="9"/>
  <c r="A24" i="9"/>
  <c r="H22" i="9"/>
  <c r="H23" i="9"/>
  <c r="H24" i="9"/>
  <c r="A43" i="9"/>
  <c r="A42" i="9"/>
  <c r="A38" i="9"/>
  <c r="A37" i="9"/>
  <c r="A36" i="9"/>
  <c r="A35" i="9"/>
  <c r="A34" i="9"/>
  <c r="A33" i="9"/>
  <c r="A32" i="9"/>
  <c r="A31" i="9"/>
  <c r="A30" i="9"/>
  <c r="G28" i="9"/>
  <c r="H27" i="9"/>
  <c r="A27" i="9"/>
  <c r="H26" i="9"/>
  <c r="A26" i="9"/>
  <c r="A25" i="9"/>
  <c r="H21" i="9"/>
  <c r="A21" i="9"/>
  <c r="A20" i="9"/>
  <c r="A29" i="8"/>
  <c r="A28" i="8"/>
  <c r="A27" i="8"/>
  <c r="A26" i="8"/>
  <c r="A25" i="8"/>
  <c r="A24" i="8"/>
  <c r="G22" i="8"/>
  <c r="A21" i="8"/>
  <c r="H23" i="12" l="1"/>
  <c r="H28" i="9"/>
  <c r="H24" i="13"/>
  <c r="H28" i="11"/>
  <c r="A39" i="7"/>
  <c r="A38" i="7"/>
  <c r="A37" i="7"/>
  <c r="A36" i="7"/>
  <c r="A27" i="7"/>
  <c r="G25" i="7"/>
  <c r="A24" i="7"/>
  <c r="H23" i="7"/>
  <c r="A23" i="7"/>
  <c r="H22" i="7"/>
  <c r="A22" i="7"/>
  <c r="H21" i="7"/>
  <c r="A21" i="7"/>
  <c r="A55" i="6"/>
  <c r="H28" i="6"/>
  <c r="A28" i="6"/>
  <c r="A61" i="6"/>
  <c r="A60" i="6"/>
  <c r="A59" i="6"/>
  <c r="A58" i="6"/>
  <c r="A57" i="6"/>
  <c r="A56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G35" i="6"/>
  <c r="H34" i="6"/>
  <c r="A34" i="6"/>
  <c r="H33" i="6"/>
  <c r="A33" i="6"/>
  <c r="H32" i="6"/>
  <c r="A32" i="6"/>
  <c r="H31" i="6"/>
  <c r="A31" i="6"/>
  <c r="H30" i="6"/>
  <c r="A30" i="6"/>
  <c r="A29" i="6"/>
  <c r="H27" i="6"/>
  <c r="A27" i="6"/>
  <c r="H26" i="6"/>
  <c r="A26" i="6"/>
  <c r="H25" i="6"/>
  <c r="A25" i="6"/>
  <c r="H24" i="6"/>
  <c r="A24" i="6"/>
  <c r="H23" i="6"/>
  <c r="A23" i="6"/>
  <c r="H22" i="6"/>
  <c r="A22" i="6"/>
  <c r="H21" i="6"/>
  <c r="A21" i="6"/>
  <c r="A20" i="6"/>
  <c r="G25" i="4"/>
  <c r="G38" i="1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H24" i="4"/>
  <c r="A24" i="4"/>
  <c r="H23" i="4"/>
  <c r="A23" i="4"/>
  <c r="A22" i="4"/>
  <c r="H21" i="4"/>
  <c r="H25" i="4" s="1"/>
  <c r="A21" i="4"/>
  <c r="A20" i="4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1" i="1"/>
  <c r="A42" i="1"/>
  <c r="A43" i="1"/>
  <c r="A44" i="1"/>
  <c r="A45" i="1"/>
  <c r="A46" i="1"/>
  <c r="A47" i="1"/>
  <c r="A48" i="1"/>
  <c r="A49" i="1"/>
  <c r="A4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0" i="1"/>
  <c r="H25" i="7" l="1"/>
  <c r="H35" i="6"/>
  <c r="H30" i="1"/>
  <c r="H31" i="1"/>
  <c r="H32" i="1"/>
  <c r="H33" i="1"/>
  <c r="H34" i="1"/>
  <c r="H35" i="1"/>
  <c r="H36" i="1"/>
  <c r="H37" i="1"/>
  <c r="H29" i="1"/>
  <c r="H22" i="1"/>
  <c r="H24" i="1"/>
  <c r="H26" i="1"/>
  <c r="H27" i="1"/>
  <c r="H21" i="1"/>
  <c r="H38" i="1" s="1"/>
</calcChain>
</file>

<file path=xl/sharedStrings.xml><?xml version="1.0" encoding="utf-8"?>
<sst xmlns="http://schemas.openxmlformats.org/spreadsheetml/2006/main" count="3127" uniqueCount="857">
  <si>
    <t>Pozīcijas:</t>
  </si>
  <si>
    <t>1 vienības cena bez PVN, EUR:</t>
  </si>
  <si>
    <t>1</t>
  </si>
  <si>
    <t>2</t>
  </si>
  <si>
    <t>3</t>
  </si>
  <si>
    <t>4</t>
  </si>
  <si>
    <t>5</t>
  </si>
  <si>
    <t xml:space="preserve">Tehniskās prasības: </t>
  </si>
  <si>
    <t>6</t>
  </si>
  <si>
    <t>7</t>
  </si>
  <si>
    <t>8</t>
  </si>
  <si>
    <t>9</t>
  </si>
  <si>
    <t>10</t>
  </si>
  <si>
    <t>11</t>
  </si>
  <si>
    <t>12</t>
  </si>
  <si>
    <t>Viena iepakojuma cena bez PVN, EUR:</t>
  </si>
  <si>
    <t>Piedāvātie iepakojumi
(gab./iepakojumā):</t>
  </si>
  <si>
    <t>_.pielikums</t>
  </si>
  <si>
    <t xml:space="preserve">Tehniskā specifikācija/Tehniskais un finanšu piedāvājums </t>
  </si>
  <si>
    <t>Vispārīgās prasības:</t>
  </si>
  <si>
    <t xml:space="preserve">Finanšu piedāvājumā pretendentam jāietver visi izdevumi un izmaksas, kas saistītas ar Preces piegādi un transportu; </t>
  </si>
  <si>
    <t>Piegāde 2 nedēļu laikā no pasūtījuma brīža;</t>
  </si>
  <si>
    <t>Vienreiz lietojamam un ierobežotu lietošanas reižu piedāvātajām precēm derīguma termiņš (nosaka Pretendents) ir ___ (______________) mēneši no pavadzīmes-rēķina abpusējas parakstīšanas brīža, bet ne mazāk kā 12 mēneši. Daudzreiz lietojamam piedāvātajām precēm garantijas termiņš (nosaka Pretendents) ir ___ (______________) mēneši no pavadzīmes-rēķina abpusējas parakstīšanas brīža, bet ne mazāk kā 12 mēneši;</t>
  </si>
  <si>
    <t>Visas piedāvātās Preces ir jaunas (ražotas ne vēlāk kā 12 mēnešu laikā no pasūtījuma brīža), iepriekš nelietotas un nesatur iepriekš lietotas vai atjaunotas sastāvdaļas vai komponentes;</t>
  </si>
  <si>
    <t>Medicīnisko ierīču apstrādei nepieciešamo materiālu un palīglīdzekļu piegāde</t>
  </si>
  <si>
    <t xml:space="preserve">50*210±20mm </t>
  </si>
  <si>
    <t xml:space="preserve">75*310±20mm </t>
  </si>
  <si>
    <t xml:space="preserve">100*310±20mm </t>
  </si>
  <si>
    <t>150*210±20mm</t>
  </si>
  <si>
    <t>150*310±20mm</t>
  </si>
  <si>
    <t>220*310±20mm</t>
  </si>
  <si>
    <t>220*410±20mm</t>
  </si>
  <si>
    <t>Papīra-plastikāta maisiņi:</t>
  </si>
  <si>
    <t>Papīra-plastikāta ruļļi:</t>
  </si>
  <si>
    <t>1.1</t>
  </si>
  <si>
    <t>1.2</t>
  </si>
  <si>
    <t>1.3</t>
  </si>
  <si>
    <t>1.4</t>
  </si>
  <si>
    <t>1.5</t>
  </si>
  <si>
    <t>1.6</t>
  </si>
  <si>
    <t>1.7</t>
  </si>
  <si>
    <t>50mm</t>
  </si>
  <si>
    <t>75mm</t>
  </si>
  <si>
    <t>100mm</t>
  </si>
  <si>
    <t>125mm</t>
  </si>
  <si>
    <t>150mm</t>
  </si>
  <si>
    <t>200mm</t>
  </si>
  <si>
    <t>250mm</t>
  </si>
  <si>
    <t>310±20mm</t>
  </si>
  <si>
    <t>420±20mm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</si>
  <si>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</si>
  <si>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</si>
  <si>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</si>
  <si>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</si>
  <si>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</si>
  <si>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</si>
  <si>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</si>
  <si>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</si>
  <si>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</si>
  <si>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Papīra-plastikāta maisiņi un ruļļi bez ieloces tekstilizstrādājumu pakošanai</t>
  </si>
  <si>
    <t>Paredzēti sterilizācijai tvaikā un etilēna oksīdā</t>
  </si>
  <si>
    <t>Plastikāta plēvei jāsastāv no vairākiem perpendikulāriem slāņiem, papīra daļai jābūt ar antimikrobiālu noturību</t>
  </si>
  <si>
    <t>Atverot iepakojums drīkst sadalīties tikai pa šuvēm, neatkarīgi, pirms vai pēc sterilizācijas procesa</t>
  </si>
  <si>
    <t>Uz maisiņiem jābūt indikatoriem prasītajām sterilizācijas metodēm</t>
  </si>
  <si>
    <t>Indikatoru krāsu maiņai pēc sterilizācijas procesa jābūt nepārprotamai</t>
  </si>
  <si>
    <t>Jāiesniedz produkta mikrobiālās barjeras un slodzes izturības datu kopijas</t>
  </si>
  <si>
    <t>Preces jāpiegādā iepakojumā, kas nodrošina preces saglabāšanu tās pārvadāšanas un glabāšanas laikā atbilstoši ražotāja noteiktām prasībām un spēkā esošiem normatīvajiem aktiem</t>
  </si>
  <si>
    <t>1.daļa Papīra-plastikāta maisiņi un ruļļi bez ieloces tekstilizstrādājumu pakošanai</t>
  </si>
  <si>
    <t>13</t>
  </si>
  <si>
    <t>14</t>
  </si>
  <si>
    <t>1.</t>
  </si>
  <si>
    <t>5 (4/3)</t>
  </si>
  <si>
    <t xml:space="preserve"> </t>
  </si>
  <si>
    <t>15</t>
  </si>
  <si>
    <t>14.1</t>
  </si>
  <si>
    <t>14.2</t>
  </si>
  <si>
    <t>14.3</t>
  </si>
  <si>
    <t>14.4</t>
  </si>
  <si>
    <t>14.5</t>
  </si>
  <si>
    <t>14.6</t>
  </si>
  <si>
    <t>14.7</t>
  </si>
  <si>
    <t>15.1</t>
  </si>
  <si>
    <t>15.2</t>
  </si>
  <si>
    <t>2.</t>
  </si>
  <si>
    <t>2.daļa Papīra-plastikāta maisiņi un ruļļi ar ieloci tekstilizstrādājumu pakošanai</t>
  </si>
  <si>
    <t>Papīra-plastikāta maisiņi un ruļļi ar ieloci tekstilizstrādājumu pakošanai</t>
  </si>
  <si>
    <t>300*560±20*60±5mm</t>
  </si>
  <si>
    <t>100*40±5mm</t>
  </si>
  <si>
    <t>150*50±5mm</t>
  </si>
  <si>
    <t>1.8</t>
  </si>
  <si>
    <t>3.</t>
  </si>
  <si>
    <t>75mm rullis</t>
  </si>
  <si>
    <t>100mm rullis</t>
  </si>
  <si>
    <t>150mm rullis</t>
  </si>
  <si>
    <t>200mm rullis</t>
  </si>
  <si>
    <t>250mm rullis</t>
  </si>
  <si>
    <t>300mm rullis</t>
  </si>
  <si>
    <t>350mm rullis</t>
  </si>
  <si>
    <t>400mm±20mm rullis</t>
  </si>
  <si>
    <t>75*220±20mm maisiņš</t>
  </si>
  <si>
    <t>100*270±20mm maisiņš</t>
  </si>
  <si>
    <t>150*350±20mm maisiņš</t>
  </si>
  <si>
    <t>200*400±20mm maisiņš</t>
  </si>
  <si>
    <t>250±10*480±20mm maisiņš</t>
  </si>
  <si>
    <t>Tyvek ruļļi:</t>
  </si>
  <si>
    <t>Tyvek maisiņi:</t>
  </si>
  <si>
    <t>Paredzēti etilēna oksīdā un ūdeņraža peroksīdā</t>
  </si>
  <si>
    <t>Tyvek pakošanas materiāls atsevišķu ķirurģisko instrumentu pakošanai</t>
  </si>
  <si>
    <t>3.daļa Tyvek pakošanas materiāls atsevišķu ķirurģisko instrumentu pakošanai</t>
  </si>
  <si>
    <t>Plastikāta plēvei jāsastāv no vairākiem perpendikulāriem slāņiem, Tyvek daļai jābūt ar antimikrobiālu noturību</t>
  </si>
  <si>
    <t>Uz iepakojuma jābūt iestrādātam ūdeņraža peroksīda indikatoram</t>
  </si>
  <si>
    <t>14.8</t>
  </si>
  <si>
    <t>4.</t>
  </si>
  <si>
    <t>60*60cm</t>
  </si>
  <si>
    <t>75*75cm</t>
  </si>
  <si>
    <t>100*100cm</t>
  </si>
  <si>
    <t>120*120cm</t>
  </si>
  <si>
    <t>Papīra loksnes:</t>
  </si>
  <si>
    <t>Sevišķi augstas izturības repēta un neausta materiāla loksnes ķirurģisku komplektu pakošanai</t>
  </si>
  <si>
    <t>Uz iepakojuma jābūt salasāmai informācijai par izmēriem un lokšņu krāsu;</t>
  </si>
  <si>
    <t>Jāiesniedz produkta mikrobiālās barjeras un slodzes izturības izpētes datu kopijas</t>
  </si>
  <si>
    <t>Pozīcijās 4.1.2., 4.1.3., 4.1.4. loksnēm iepakojumā jābūt komplektētām pārmaiņus divās krāsās vai vienas krāsas nepārprotami atšķirami dažādos toņos un dažādu blīvumu</t>
  </si>
  <si>
    <t>40*50cm</t>
  </si>
  <si>
    <t>Īpaši blīva papīra loksnes</t>
  </si>
  <si>
    <t>5.</t>
  </si>
  <si>
    <t>5.daļa Īpaši blīva papīra loksnes</t>
  </si>
  <si>
    <t>Īpaši blīva papīra loksnes ar augstu absorbcijas pakāpi</t>
  </si>
  <si>
    <t>Ūdens absorbcija ne mazāk kā 230%</t>
  </si>
  <si>
    <t>Uz piegādes iepakojuma jābūt salasāmai informācijai par izmēriem</t>
  </si>
  <si>
    <t>Materiāls paredzēts pielietošanai sterilizācijas procesos piesātinātā ūdens tvaikā un etilēna oksīda gāzē</t>
  </si>
  <si>
    <t>Preces jāpiegādā iepakojumā, kas nodrošinās preces saglabāšanu tās pārvadāšanas un glabāšanas laikā atbilstoši ražotāja noteiktām prasībām un spēkā esošiem normatīvajiem aktiem</t>
  </si>
  <si>
    <t>Pretputekļu maisi:</t>
  </si>
  <si>
    <t>25*40±2cm</t>
  </si>
  <si>
    <t>30*50±2cm</t>
  </si>
  <si>
    <t>42*70±2cm</t>
  </si>
  <si>
    <t>60±2*75±2cm</t>
  </si>
  <si>
    <t>Dezinficētu materiālu maisi:</t>
  </si>
  <si>
    <t>25±1*40±2cm</t>
  </si>
  <si>
    <t>30±1*50±2cm</t>
  </si>
  <si>
    <t>Pretputekļu maisi papildiepakojumam un dezinficētu materiālu maisi</t>
  </si>
  <si>
    <t>6.</t>
  </si>
  <si>
    <t>6.daļa Pretputekļu maisi papildiepakojumam un dezinficētu materiālu maisi</t>
  </si>
  <si>
    <t>Aizsargmaisi dezinficētu materiālu iepakojumam, biezums ne mazāks kā 70 µm</t>
  </si>
  <si>
    <t xml:space="preserve">Pretputekļu maisi papildiepakojumam, biezums ne mazāks kā 60 µm </t>
  </si>
  <si>
    <t>Maisiem jābūt caurspīdīgiem ar pašlīmējošu aizdari</t>
  </si>
  <si>
    <t>Noņemot aizsargplēvi no pašlīmējošā slāņa, tas nedrīkst atdalīties no pamatnes kopā ar slāņa aizsargplēvi</t>
  </si>
  <si>
    <t>Dezinficētu materiālu aizsargmaisu atvēršana drīkst notikt tikai sagraujot aizsargbarjeru, izslēdzot turpmākas pielietošanas iespēju</t>
  </si>
  <si>
    <t>7.</t>
  </si>
  <si>
    <t xml:space="preserve">Ar indikatoru piesātinātam ūdens tvaikam
(autoklavēšanai)
</t>
  </si>
  <si>
    <t>Ar indikatoru etilēna oksīdam (EO)</t>
  </si>
  <si>
    <t>Līplentas krepēta papīra nostiprināšanai, ar un bez indikatora</t>
  </si>
  <si>
    <t>Līplentas platums no 25 līdz 30 mm</t>
  </si>
  <si>
    <t>Labi līpoša pie papīra un neausta pakošanas materiāla</t>
  </si>
  <si>
    <t>Patvaļīgi neatlīmējas pēc sterilizācijas procesa</t>
  </si>
  <si>
    <t>Indikatoru krāsu maiņai pēc sterilizācijas procesa ir jābūt nepārprotami nolasāmai - indikatora krāsai jāmainās uz nepārprotami citu krāsu</t>
  </si>
  <si>
    <t>Līplentas:</t>
  </si>
  <si>
    <t>8.</t>
  </si>
  <si>
    <t>1.tipa/klases procesa indikators etilēna oksīda gāzei “Spot” tipa</t>
  </si>
  <si>
    <t>1.tipa/klases procesa indikators etilēna oksīda gāzei</t>
  </si>
  <si>
    <t xml:space="preserve">1.tipa/klases procesa indikators autoklavēšanai </t>
  </si>
  <si>
    <t>TST indikators autoklavēšanai (7 min. 134ºC temperatūrā)</t>
  </si>
  <si>
    <t>TST indikators autoklavēšanai (18 min. 134ºC temperatūrā)</t>
  </si>
  <si>
    <t xml:space="preserve">5. tipa/klases indikators etilēna oksīda gāzei (EO)
</t>
  </si>
  <si>
    <t>Indikators sterilizācijai ūdeņraža peroksīdā (ne zemāks kā 4. tips/klase)</t>
  </si>
  <si>
    <t>Ķīmiskie sterilizācijas kravas kontroles indikatori ielādēm bez dobām medicīniskajām ierīcēm</t>
  </si>
  <si>
    <t>8.daļa Ķīmiskie sterilizācijas kravas kontroles indikatori ielādēm bez dobām medicīniskajām ierīcēm</t>
  </si>
  <si>
    <t xml:space="preserve">8.1.-8.5. indikatoriem jābūt ar pašlīmējošu kārtu </t>
  </si>
  <si>
    <t>Indikatoru krāsu maiņai pēc sterilizācijas procesa ir jābūt nepārprotami nolasāmai, indikatoru krāsu maiņa nedrīkst būt vienas krāsas dažādos toņos</t>
  </si>
  <si>
    <t>Pieejami vismaz šādi indikatori:</t>
  </si>
  <si>
    <t>9.</t>
  </si>
  <si>
    <t>Ķīmiskie indikatori sterilizācijas procesa kontrolei un ielādēm ar dobām medicīniskajām ierīcēm</t>
  </si>
  <si>
    <t>9.daļa Ķīmiskie indikatori sterilizācijas procesa kontrolei un ielādēm ar dobām medicīniskajām ierīcēm</t>
  </si>
  <si>
    <t>Procesam piesātinātā ūdens tvaikā (autoklavēšanai)</t>
  </si>
  <si>
    <t>Procesam etilēna oksīdā (EO)</t>
  </si>
  <si>
    <t xml:space="preserve">Indikatoriem jābūt ar pašlīmējošu kārtu </t>
  </si>
  <si>
    <t>Ķīmiskie indikatori:</t>
  </si>
  <si>
    <t>10.</t>
  </si>
  <si>
    <t>13.1</t>
  </si>
  <si>
    <t>13.2</t>
  </si>
  <si>
    <r>
      <t>Procesam piesātinātā ūdens tvaikā (autoklavēšanai) 10</t>
    </r>
    <r>
      <rPr>
        <vertAlign val="superscript"/>
        <sz val="10"/>
        <rFont val="Times New Roman"/>
        <family val="1"/>
        <charset val="186"/>
      </rPr>
      <t>6</t>
    </r>
  </si>
  <si>
    <r>
      <t>Procesam etilēna oksīda gāzē (EO) 10</t>
    </r>
    <r>
      <rPr>
        <vertAlign val="superscript"/>
        <sz val="10"/>
        <rFont val="Times New Roman"/>
        <family val="1"/>
        <charset val="186"/>
      </rPr>
      <t>6</t>
    </r>
  </si>
  <si>
    <t>Apstiprinājums produkta atbilstībai sekojošam standartam: EN ISO 11138-1, neatkarīgas akreditētas laboratorijas atbilstības sertifikāts</t>
  </si>
  <si>
    <t>Krāsu maiņai pēc sterilizācijas un inkubācijas procesa ir jābūt nepārprotami nolasāmai</t>
  </si>
  <si>
    <t>9.1</t>
  </si>
  <si>
    <t>9.2</t>
  </si>
  <si>
    <t>9.3</t>
  </si>
  <si>
    <t>Līplentas krepēta papīra nostiprināšanai ar indikatoriem</t>
  </si>
  <si>
    <t>13.3</t>
  </si>
  <si>
    <t>13.4</t>
  </si>
  <si>
    <t>13.5</t>
  </si>
  <si>
    <t>13.6</t>
  </si>
  <si>
    <t>13.7</t>
  </si>
  <si>
    <t>14.9</t>
  </si>
  <si>
    <t>Pieejami vismaz šādi papīra-plastikāta maisiņu izmēri (platums x garums ar pielaidi):</t>
  </si>
  <si>
    <t>Pieejami vismaz šādu papīra-plastikāta ruļļu izmēri (platums ar pielaidi platumam, ja pieļaujams):</t>
  </si>
  <si>
    <t>Pieejami vismaz šādi Tyvek ruļļu izmēri (platums ar pielaidi, ja pieļaujams):</t>
  </si>
  <si>
    <t>13.8</t>
  </si>
  <si>
    <t>10.1</t>
  </si>
  <si>
    <t>10.2</t>
  </si>
  <si>
    <t>10.3</t>
  </si>
  <si>
    <t>10.4</t>
  </si>
  <si>
    <r>
      <t>100*100cm, divas krāsas, vērpts, neausts, ar sintētiskām šķiedrām, slodzes izturība ne mazāk kā 12 kg/m</t>
    </r>
    <r>
      <rPr>
        <vertAlign val="superscript"/>
        <sz val="10"/>
        <rFont val="Times New Roman"/>
        <family val="1"/>
        <charset val="186"/>
      </rPr>
      <t>2</t>
    </r>
  </si>
  <si>
    <r>
      <t>120*120cm, divas krāsas, vērpts, neausts, ar sintētiskām šķiedrām, slodzes izturība ne mazāk kā 12 kg/m</t>
    </r>
    <r>
      <rPr>
        <vertAlign val="superscript"/>
        <sz val="10"/>
        <rFont val="Times New Roman"/>
        <family val="1"/>
        <charset val="186"/>
      </rPr>
      <t>2</t>
    </r>
  </si>
  <si>
    <t>Pieejami vismaz šādi pretputekļu maisu izmēri (platums ar pielaidi, ja pieļaujams x garums ar pielaidi, ja pieļaujams):</t>
  </si>
  <si>
    <t>Pieejami vismaz šādi dezinficētu materiālu maisiņu izmēri (platums ar pielaidi x garums ar pielaidi):</t>
  </si>
  <si>
    <t>11.1</t>
  </si>
  <si>
    <t>11.2</t>
  </si>
  <si>
    <t>Uz iepakojuma jābūt salasāmai informācijai par paredzētajām sterilizācijas metodēm, sterilizācijas temperatūru diapazoniem latviešu un/vai angļu valodās</t>
  </si>
  <si>
    <t>7.daļa Līplentas krepēta papīra nostiprināšanai ar indikatoriem</t>
  </si>
  <si>
    <t>Uz iepakojuma jābūt salasāmai informācijai par pielietojumu latviešu un/vai angļu valodās</t>
  </si>
  <si>
    <t>Uz indikatora iepakojuma jābūt norādītai tā klasei/tipam, informācijai par sterilizācijas metodi un kritisko režīmu robežām latviešu un/vai angļu valodās</t>
  </si>
  <si>
    <t>16.1</t>
  </si>
  <si>
    <t>16.2</t>
  </si>
  <si>
    <t>16.3</t>
  </si>
  <si>
    <t>16.4</t>
  </si>
  <si>
    <t>16.5</t>
  </si>
  <si>
    <t>16.6</t>
  </si>
  <si>
    <t>16.7</t>
  </si>
  <si>
    <t>Jāpiegādā bezmaksas kopā ar konkrētam indikatoram paredzētām PCD ierīcēm plānotajam sterilizācijas ciklu skaitam</t>
  </si>
  <si>
    <t>Uz iepakojuma jābūt salasāmai informācijai par pielietojumu, laika un temperatūru režīmiem latviešu un/vai angļu valodās</t>
  </si>
  <si>
    <r>
      <rPr>
        <b/>
        <sz val="13"/>
        <color rgb="FF7030A0"/>
        <rFont val="Times New Roman"/>
        <family val="1"/>
        <charset val="186"/>
      </rPr>
      <t>Pretendenta (ierakstiet uzņēmuma nosaukumu)</t>
    </r>
    <r>
      <rPr>
        <b/>
        <sz val="13"/>
        <rFont val="Times New Roman"/>
        <family val="1"/>
        <charset val="186"/>
      </rPr>
      <t xml:space="preserve"> piedāvājums</t>
    </r>
  </si>
  <si>
    <r>
      <t>Pretendenta (ierakstiet uzņēmuma nosaukumu)</t>
    </r>
    <r>
      <rPr>
        <b/>
        <sz val="13"/>
        <rFont val="Times New Roman"/>
        <family val="1"/>
        <charset val="186"/>
      </rPr>
      <t xml:space="preserve"> piedāvājums</t>
    </r>
  </si>
  <si>
    <t>Tvaika sterilizācijas (autoklavēšanas) iekārtu veiktspējas kontroles tests dobām ielādēm</t>
  </si>
  <si>
    <t>Bioloģiskie indikatori:</t>
  </si>
  <si>
    <t>11.daļa Tvaika sterilizācijas (autoklavēšanas) iekārtu veiktspējas kontroles tests dobām ielādēm</t>
  </si>
  <si>
    <t>11.</t>
  </si>
  <si>
    <t>Bowie&amp;Dick testa indikatori dobām ielādēm</t>
  </si>
  <si>
    <t>Apstiprinājums produkta atbilstībai sekojošam standartam: EN ISO 11140-4:2007, neatkarīgas akreditētas laboratorijas atbilstības sertifikāts</t>
  </si>
  <si>
    <t>12.daļa Tvaika sterilizācijas (autoklavēšanas) iekārtu veiktspējas kontroles testa paka</t>
  </si>
  <si>
    <t>Bowie&amp;Dick testa paka</t>
  </si>
  <si>
    <t>12.</t>
  </si>
  <si>
    <t>Tvaika sterilizācijas (autoklavēšanas) iekārtu veiktspējas kontroles testa paka</t>
  </si>
  <si>
    <t>Indikatoru krāsu maiņai pēc sterilizācijas un inkubācijas procesa ir jābūt nepārprotami nolasāmai, indikatoru krāsu maiņa nedrīkst būt vienas krāsas dažādos toņos</t>
  </si>
  <si>
    <t>Apstiprinājums produkta atbilstībai sekojošiem standartiem: EN ISO 11140-3:2009, EN ISO 11140-4:2007, neatkarīgas akreditētas laboratorijas atbilstības sertifikāts</t>
  </si>
  <si>
    <t>Jāiesniedz produkta reaģēšanas izpētes datu kopijas</t>
  </si>
  <si>
    <t>Līdzeklis bioplēves un neorganisku nosēdumu noņemšanai no nerūsējošā tērauda instrumentiem</t>
  </si>
  <si>
    <t>13.</t>
  </si>
  <si>
    <t xml:space="preserve">Līdzeklis bioplēves un neorganisku nosēdumu noņemšanai no norūsējošā tērauda instrumentiem (ANIOS R444 vai ar ekvivalentu iedarbību) </t>
  </si>
  <si>
    <t>Produkta ražotāja apstiprinājums, ka produkts ir aprobēts. Apstiprinājumā jābūt norādītai arī aprobācijā piemērotajai produkta dozācijai</t>
  </si>
  <si>
    <t>8.1</t>
  </si>
  <si>
    <t>Drošības datu lapa latviešu valodā atbilstoši EK regulai Nr.1907/2006 (REACH)</t>
  </si>
  <si>
    <t>14.daļa Līdzekļi medicīnisko ierīču apstrādei automātiskās mazgāšanas iekārtās</t>
  </si>
  <si>
    <t>Līdzekļi medicīnisko ierīču apstrādei automātiskās mazgāšanas iekārtās</t>
  </si>
  <si>
    <t>14.</t>
  </si>
  <si>
    <t>Informācija no produkta ražotāja kādās iekārtās un modeļos produkts ir aprobēts. Apstiprinājumā jābūt norādītai arī aprobācijā piemērotajai produkta dozācijai un padeves temperatūrai, verifikācijas pārskats atbilstoši LVS EN ISO 15883 prasībām.</t>
  </si>
  <si>
    <t>Drošības datu lapa latviešu valodā atbilstoši EK regulai Nr.1907/2006 (REACH).</t>
  </si>
  <si>
    <t>Jāiesniedz produkta veiktspējas datu kopijas</t>
  </si>
  <si>
    <t>Ciklā patērējamā līdzekļa daudzuma aprēķinu jāveic saskaņā ar pasūtītāja iekārtās pielietojamā ūdens kvalitāti. Ūdens kvalitātes analīzi nodrošina pretendents</t>
  </si>
  <si>
    <t>Jāparedz, ka nepieciešamības gadījumā pretendents par saviem līdzekļiem nodrošina nepieciešamās atbilstības apstiprināšanas un iekārtu regulēšanas darbības</t>
  </si>
  <si>
    <t>Enzīmus saturoši mazgāšanas līdzekļi manuālai medicīnisko instrumentu priekšapstrādei ieskaitot apstrādi ultraskaņas vannās</t>
  </si>
  <si>
    <t>Pieejami vismaz šādi papīra loksnes izmēri (platums x garums):</t>
  </si>
  <si>
    <t>Atbilst sekojošam standartam: EN ISO 11140-1:2009 (prasība neattiecas uz 8.7 daļu), neatkarīgas akreditētas laboratorijas atbilstības sertifikāts</t>
  </si>
  <si>
    <t>Atbilst sekojošiem standartiem: EN ISO 868-5:2009, EN ISO 11607-1:2009, iesniegt produkta ražotāja apstiprinājumu produkta atbilstībai minētiem standartiem- neatkarīgas, akreditētas, vai ražotāja laboratorijas atbilstības sertifikātu</t>
  </si>
  <si>
    <t>Atbilst sekojošam standartam: EN ISO 11607-1:2009, iesniegt produkta ražotāja apstiprinājumu produkta atbilstībai minētam standartam- neatkarīgas, akreditētas, vai ražotāja laboratorijas atbilstības sertifikātu</t>
  </si>
  <si>
    <t>Atbilst sekojošam standartam: EN ISO 11140-1:2009, iesniegt produkta ražotāja apstiprinājumu produkta atbilstībai minētam standartam</t>
  </si>
  <si>
    <t>8.1 daļas indikatora forma apaļa, diametrs ne lielāks par 10mm</t>
  </si>
  <si>
    <t>Atbilst sekojošam standartam: EN ISO 11140-1:2009, neatkarīgas akreditētas laboratorijas atbilstības sertifikāts</t>
  </si>
  <si>
    <r>
      <t>Procesam ūdeņraža peroksīdā (H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 10</t>
    </r>
    <r>
      <rPr>
        <vertAlign val="superscript"/>
        <sz val="10"/>
        <rFont val="Times New Roman"/>
        <family val="1"/>
        <charset val="186"/>
      </rPr>
      <t>5</t>
    </r>
  </si>
  <si>
    <t>10.daļa Bioloģiskie sterilizācijas procesu kontroles materiāli ielādēm bez dobām medicīniskajām ierīcēm</t>
  </si>
  <si>
    <t>Bioloģiskie sterilizācijas procesu kontroles materiāli ielādēm bez dobām medicīniskajām ierīcēm</t>
  </si>
  <si>
    <t>Testa indikatori:</t>
  </si>
  <si>
    <t>Jāpiegādā kopā ar indikatoram paredzētu PCD ierīci</t>
  </si>
  <si>
    <t>Testa pakas:</t>
  </si>
  <si>
    <t>Līdzekļi:</t>
  </si>
  <si>
    <t>Uz iepakojuma jābūt CE marķējumam, salasāmai un nepārprotamai informācijai par pielietojumu latviešu un/vai angļu valodās</t>
  </si>
  <si>
    <t>Uz iepakojuma jābūt salasāmai un nepārprotamai informācijai par pielietojumu latviešu un/vai angļu valodās</t>
  </si>
  <si>
    <t>Piedāvātie iepakojumi
(L/iepakojumā):</t>
  </si>
  <si>
    <t>1 cikla izmaksas bez PVN, EUR:</t>
  </si>
  <si>
    <t>Dozācija, ml/L</t>
  </si>
  <si>
    <t>13.daļa Līdzeklis bioplēves un neorganisku nosēdumu noņemšanai</t>
  </si>
  <si>
    <t>Līdzeklis bioplēves un neorganisku nosēdumu noņemšanai</t>
  </si>
  <si>
    <t>15.</t>
  </si>
  <si>
    <t>Indikators sterilizācijai ūdeņraža peroksīdā (ne zemāks kā 4. tipa/klases)</t>
  </si>
  <si>
    <t>Pēc konkursa komisijas pieprasījuma jāiesniedz produkta veiktspējas izpētes datu kopijas</t>
  </si>
  <si>
    <t>Preces jāpiegādā iepakojumā, kas nodrošinās preces saglabāšanu tās pārvadāšanas un glabāšanas laikā atbilstoši ražotāja noteiktām prasībām un spēkā esošiem normatīvajiem aktiem.</t>
  </si>
  <si>
    <t>Līdzekļi lokano endoskopu un citu zemai apstrādes temperatūrai pakļaujamu medicīnisko ierīču automatizētai apstrādei</t>
  </si>
  <si>
    <t>16.daļa Līdzekļi lokano endoskopu un citu zemai apstrādes temperatūrai pakļaujamu medicīnisko ierīču automatizētai apstrādei</t>
  </si>
  <si>
    <t>16.</t>
  </si>
  <si>
    <t>Līdzekļi lokano endoskopu un citu zemai apstrādes temperatūrai pakļaujamu medicīnisko ierīču automatizētai apstrādei mazgāšanas-ķīmiskas dezinfekcijas mašīnās Belimed WD425</t>
  </si>
  <si>
    <t>Apstiprinājums, ka produkta lietošana ir piemērota ražotāju Olympus, Karl Storz, Pentax, Richard Wolf lokano endoskopu apstrādei</t>
  </si>
  <si>
    <t>Informācija no produkta ražotāja kādās iekārtās un modeļos produkts ir aprobēts. Apstiprinājumā jābūt norādītai arī aprobācijā piemērotajai produkta dozācijai un padeves temperatūrai</t>
  </si>
  <si>
    <t>Ciklā patērējamā līdzekļa daudzuma aprēķinu jāveic saskaņā ar pasūtītāja iekārtās pielietojamā ūdens kvalitāti. Ūdens kvalitātes analīzi nodrošina pretendents;</t>
  </si>
  <si>
    <t>Nepieciešamības gadījumā pretendents par saviem līdzekļiem nodrošina nepieciešamās atbilstības apstiprināšanas un iekārtas regulēšanas darbības</t>
  </si>
  <si>
    <t>17.daļa Instrumentu dezinfekcijas līdzekļi manuālai ķīmiskai dezinfekcijai</t>
  </si>
  <si>
    <t>Instrumentu dezinfekcijas līdzekļi manuālai ķīmiskai dezinfekcijai</t>
  </si>
  <si>
    <t>17.</t>
  </si>
  <si>
    <t>Pēc pieprasījuma jāiesniedz produkta veiktspējas izpētes datu kopijas</t>
  </si>
  <si>
    <t>18.daļa Instrumentu dezinfekcijas līdzekļi endoskopiju medicīnisko ierīču manuālai ķīmiskai dezinfekcijai</t>
  </si>
  <si>
    <t>Instrumentu dezinfekcijas līdzekļi endoskopiju medicīnisko ierīču manuālai ķīmiskai dezinfekcijai</t>
  </si>
  <si>
    <t>18.</t>
  </si>
  <si>
    <t>Pieejami vismaz šādi līdzekļi:</t>
  </si>
  <si>
    <t>8.2</t>
  </si>
  <si>
    <t>19.daļa Dezinfekcijas līdzekļi liela apjoma tilpumu ķīmiskai dezinfekcijai</t>
  </si>
  <si>
    <t>19.</t>
  </si>
  <si>
    <t>Dezinfekcijas līdzekļi liela apjoma tilpumu ķīmiskai dezinfekcijai</t>
  </si>
  <si>
    <t xml:space="preserve">NOCOLYSE 6% </t>
  </si>
  <si>
    <t xml:space="preserve">NOCOLYSE ONE SHOT 12% </t>
  </si>
  <si>
    <t>20.</t>
  </si>
  <si>
    <t>20.daļa Automātiskas mazgāšanas un ultraskaņas tīrīšanas procesu efektivitātes kontroles materiāli</t>
  </si>
  <si>
    <t>Automātiskas mazgāšanas un ultraskaņas tīrīšanas procesu efektivitātes kontroles materiāli</t>
  </si>
  <si>
    <t>Mazgāšanas efektivitātes indikators</t>
  </si>
  <si>
    <t>Rāmītis/indikatora statīvs</t>
  </si>
  <si>
    <t>Materiāli:</t>
  </si>
  <si>
    <t>Apstiprinājums produkta atbilstībai sekojošam standartam: EN ISO 15883-5:2005</t>
  </si>
  <si>
    <t>Iepakojumā jābūt aprakstam par indikatora saturu un ieteikumiem rezultātu interpretācijai latviešu un/vai angļu valodās</t>
  </si>
  <si>
    <t>Mazgāšanas efektivitātes indikatoriem jāimitē organiskas un neorganiskas dabas piesārņojums</t>
  </si>
  <si>
    <t>Pēc pieprasījuma jāiesniedz produkta izpētes datu kopijas</t>
  </si>
  <si>
    <t>21.daļa Proteīnu palieku tests</t>
  </si>
  <si>
    <t>Proteīnu palieku tests</t>
  </si>
  <si>
    <t>21.</t>
  </si>
  <si>
    <t>Proteīnu palieku noteikšanas tests</t>
  </si>
  <si>
    <t>Testi:</t>
  </si>
  <si>
    <t>Iepakojumā jābūt skaidrai un nepārprotamai instrukcijai par testa glabāšanas nosacījumiem un testa izpildi latviešu un/vai angļu valodās</t>
  </si>
  <si>
    <t>Produkta ražotāja apstiprinājums, ka piedāvātais produkts atbilst ninhidrīna testa jūtībai atbilstoši HTM2030 rekomendācijām</t>
  </si>
  <si>
    <t>Krāsu maiņai pēc inkubācijas procesa ir jābūt nepārprotami nolasāmai</t>
  </si>
  <si>
    <t>Ja testa veikšanai nepieciešams inkubators, tas jāiekļauj piedāvājumā</t>
  </si>
  <si>
    <t>Pēc pieprasījuma jāiesniedz produkta reaģēšanas datu kopijas</t>
  </si>
  <si>
    <r>
      <t>Rādījuma nolasīšanai jābūt iespējamai ne ilgāk kā pēc 20 minūtēm, jūtībai ar šādu ekspozīcijas laiku jābūt ne vairāk kā 1μg/cm</t>
    </r>
    <r>
      <rPr>
        <vertAlign val="superscript"/>
        <sz val="10"/>
        <rFont val="Times New Roman"/>
        <family val="1"/>
        <charset val="186"/>
      </rPr>
      <t>2</t>
    </r>
  </si>
  <si>
    <t>22.daļa ATF tests</t>
  </si>
  <si>
    <t>ATF tests</t>
  </si>
  <si>
    <t>22.</t>
  </si>
  <si>
    <t>Testa stobriņi (SuperSnap High-sensitivity vai ekvivalents)</t>
  </si>
  <si>
    <t>Testa stobriņiem jābūt savietojamiem ar Hygiena SystemSURE Plus. Ja testa veikšanai nepieciešama cita ierīce, tā jāiekļauj piedāvājumā</t>
  </si>
  <si>
    <t>23.daļa Palīglīdzekļi medicīnisko ierīču manuālai priekšapstrādei un tīrīšanai</t>
  </si>
  <si>
    <t>23.</t>
  </si>
  <si>
    <t>Palīglīdzekļi medicīnisko ierīču manuālai priekšapstrādei un tīrīšanai</t>
  </si>
  <si>
    <t>Birstītes:</t>
  </si>
  <si>
    <t>Jāiesniedz palīglīdzekļa attēls</t>
  </si>
  <si>
    <t>Birstītes nedrīkst saturēt metāla sarus</t>
  </si>
  <si>
    <t>Birstīte daudzreiz lietojama, sterilizējama, ar savītu stieples serdeni, garums ne vairāk kā 300mm, neilona sariņu  Ø 2±0.2mm</t>
  </si>
  <si>
    <t>Birstīte daudzreiz lietojama, sterilizējama, ar savītu stieples serdeni, garums ne vairāk kā 300mm, neilona sariņu  Ø 3±0.2mm</t>
  </si>
  <si>
    <t>Birstes daudzreiz lietojama, sterilizējama, ar savītu stieples serdeni, garums ne vairāk kā 610mm, neilona sariņu Ø 7±0.2mm</t>
  </si>
  <si>
    <t>Birstīšu materiālam ir jābūt temperatūru noturīgam (ne mazāk kā 10min 95°C temperatūrā)</t>
  </si>
  <si>
    <t>24.daļa Medicīnisko ierīču pirmssterilizācijas kopšanas eļļas</t>
  </si>
  <si>
    <t>Medicīnisko ierīču pirmssterilizācijas kopšanas eļļas</t>
  </si>
  <si>
    <t>24.</t>
  </si>
  <si>
    <t>Eļļas:</t>
  </si>
  <si>
    <t>Izsmidzināma eļļa konvencionālu instrumentu kustīgo daļu kopšanai</t>
  </si>
  <si>
    <t>Medicīnisko ierīču pirmssterilizācijas kopšanas eļļas konvencionālām medicīniskajām ierīcēm</t>
  </si>
  <si>
    <t>Eļļai jāiztur sterilizācijas procesi tvaikā (autoklavēšana)</t>
  </si>
  <si>
    <t>Uz iepakojuma jābūt salasāmai informācijai par pielietošanu latviešu un/vai angļu valodās</t>
  </si>
  <si>
    <t>Pēc pieprasījuma jāiesniedz produkta noturības izpētes datu kopijas</t>
  </si>
  <si>
    <t>12.1</t>
  </si>
  <si>
    <t>12.2</t>
  </si>
  <si>
    <t>Pieejamas vismaz šādas eļļas:</t>
  </si>
  <si>
    <t>Pilināma eļļa konvencionālu instrumentu kustīgo daļu kopšanai</t>
  </si>
  <si>
    <t>Izsmidzināma eļļa konvencionālu instrumentu kustīgo daļu kopšanai  aerosola flakonā</t>
  </si>
  <si>
    <t>Pilināma eļļa konvencionālu instrumentu kustīgo daļu kopšanai  neaerosola flakonā</t>
  </si>
  <si>
    <t>Ūdeni caurlaidoša</t>
  </si>
  <si>
    <t>Eļļa nesatur silikonus, bāzēta uz parafīniem</t>
  </si>
  <si>
    <t>Pēc sterilizācijas procesa uz iepakojumiem un pašām ierīcēm nepaliek eļļaini traipi</t>
  </si>
  <si>
    <t>25.</t>
  </si>
  <si>
    <t>Produktam jāiztur sterilizācijas procesi tvaikā (autoklavēšana)</t>
  </si>
  <si>
    <t>Piederumi:</t>
  </si>
  <si>
    <t>Vienu reizi lietojamas slēgplombas ražotāja AESCULAP ķirurģisko instrumentu konteineru noslēgšanai pirms sterilizācijas</t>
  </si>
  <si>
    <t>Apstiprinājums, ka produkts ir piemērots ražotāja AESCULAP medicīnisko ierīču konteineru barjeras sistēmai un slēgšanai</t>
  </si>
  <si>
    <t>Vienreiz lietojamas konteineru slēgplombas</t>
  </si>
  <si>
    <t>Daudzreiz lietojami konteineru filtri</t>
  </si>
  <si>
    <t>Pieejamas vismaz šādai piederumi:</t>
  </si>
  <si>
    <t>Ķirurģisko instrumentu konteineru vienu reizi lietojamas slēgplombas un daudzkārt lietojami filtri ražotāja AESCULAP konteineriem</t>
  </si>
  <si>
    <t>26.</t>
  </si>
  <si>
    <t>Ķirurģisko instrumentu konteineru vienu reizi lietojamas slēgplombas ražotāja KLS Martin konteineriem</t>
  </si>
  <si>
    <t>Apstiprinājums, ka produkts ir piemērots ražotāja KLS Martin medicīnisko ierīču konteineru slēgšanai</t>
  </si>
  <si>
    <t>Vienu reizi lietojamas slēgplombas ražotāja KLS Martin MicroStop ķirurģisko instrumentu konteineru noslēgšanai pirms sterilizācijas</t>
  </si>
  <si>
    <t>Vienu reizi lietojamas slēgplombas ražotāja KLS Martin MicroStop MiniSet ķirurģisko instrumentu konteineru noslēgšanai pirms sterilizācijas</t>
  </si>
  <si>
    <t>27.</t>
  </si>
  <si>
    <t>Cimdi:</t>
  </si>
  <si>
    <t>Cimdi medicīnisko ierīču apstrādes procesa veikšanai</t>
  </si>
  <si>
    <t>27.daļa Cimdi medicīnisko ierīču apstrādes procesa veikšanai</t>
  </si>
  <si>
    <t>Anatomiski cimdi (labā un kreisā roka) ar pieciem pirkstiem, anatomisku īkšķa pozīciju</t>
  </si>
  <si>
    <t>Ar garu uzroci ne mazāk kā 300mm</t>
  </si>
  <si>
    <t>Cimdiem ir jābūt ar termisko pretestību visā tā garumā, maksimālā temperatūra ne mazāk kā 350⁰C</t>
  </si>
  <si>
    <t>Palīgmateriāli HAWO papīra-plastikāta iepakojumu valcētājiem</t>
  </si>
  <si>
    <t>28.</t>
  </si>
  <si>
    <t>28.daļa Palīgmateriāli ražotāja HAWO papīra-plastikāta iepakojumu valcētājiem</t>
  </si>
  <si>
    <t>29.daļa Palīgmateriāli ražotāja Getinge papīra-plastikāta iepakojumu valcētājiem</t>
  </si>
  <si>
    <t>30.daļa Materiāli medicīnisko ierīču izsekojamības nodrošināšanai</t>
  </si>
  <si>
    <t>Materiāli medicīnisko ierīču izsekojamības nodrošināšanai</t>
  </si>
  <si>
    <t>30.</t>
  </si>
  <si>
    <t>29.</t>
  </si>
  <si>
    <t>Kasetes:</t>
  </si>
  <si>
    <t>Tintes kasete valcētājam GS47 1D</t>
  </si>
  <si>
    <t>Tintes kasete valcētājam HM 880 DC</t>
  </si>
  <si>
    <t>40*35±5mm pamatne</t>
  </si>
  <si>
    <t>Uzspraužama uz mazgāšanas sieta malas</t>
  </si>
  <si>
    <t>Paredzēta medicīnisko ierīču izsekojamības nodrošināšanai</t>
  </si>
  <si>
    <t>5.1</t>
  </si>
  <si>
    <t>6.1</t>
  </si>
  <si>
    <t>31.daļa Tvaika sterilizācijas (autoklavēšanas) iekārtu veiktspējas kontroles materiāli</t>
  </si>
  <si>
    <t>31.</t>
  </si>
  <si>
    <t>Tvaika sterilizācijas (autoklavēšanas) iekārtu veiktspējas kontroles materiāli</t>
  </si>
  <si>
    <t>EBRO elektroniska sterilizācijas cikla testa ierīces rekalibrācija</t>
  </si>
  <si>
    <t>EBRO elektroniska mazgāšanas cikla testa ierīces rekalibrācija</t>
  </si>
  <si>
    <t>Paredzētas HAWO papīra-plastikāta iepakojumu valcētājam HM 880 DC</t>
  </si>
  <si>
    <t>Paredzētas ražotāja Getinge papīra-plastikāta iepakojumu valcētājam GS47 1D</t>
  </si>
  <si>
    <t>32.daļa Uzlīmes komplektu dokumentēšanai un apstrādes procesa izsekojamībai</t>
  </si>
  <si>
    <t>Uzlīmes komplektu dokumentēšanai un apstrādes procesa izsekojamībai</t>
  </si>
  <si>
    <t>32.</t>
  </si>
  <si>
    <t>Uzlīmes:</t>
  </si>
  <si>
    <t>Kasetes iekārtai BROTHER PT 9500PC, lentas platums 24mm</t>
  </si>
  <si>
    <t>Ja uz uzlīmes ir indikators, tad tā apstiprinājums atbilstībai sekojošam standartam: EN ISO 11140-1:2009</t>
  </si>
  <si>
    <t>6.2</t>
  </si>
  <si>
    <t>Sterilizācijai tvaikā (autoklavēšanai)</t>
  </si>
  <si>
    <t>Sterilizācijai etilēna oksīda gāzē</t>
  </si>
  <si>
    <t>Sterilizācijai ūdeņraža peroksīda plazmā</t>
  </si>
  <si>
    <t>Pieļaujams piedāvāt uzlīmes bez indikatora, šajā gadījumā papildus jāpiedāvā pašlīmējoši indikatori atbilstošajām metodēm paredzētā daudzumā. Atsevišķi uzlīmējamā indikatora forma apaļa, diametrs – ne vairāk kā 10mm</t>
  </si>
  <si>
    <t>Pieļaujams piedāvāt uzlīmes gan ar tvaika sterilizācijas, gan EO gāzes sterilizācijas indikatoriem kopā, šajā gadījumā piedāvājums jāaprēķina uz 32.1 un 32.2 daļām kopā</t>
  </si>
  <si>
    <t>Ja uz uzlīmes ir indikators, tā krāsu maiņai pēc sterilizācijas procesa ir jābūt nepārprotami nolasāmai</t>
  </si>
  <si>
    <t>Termopārneses lenta</t>
  </si>
  <si>
    <t>33.</t>
  </si>
  <si>
    <t>33.daļa Detergents un atkaļķošanas līdzeklis padubju apstrādei automātiskās mazgāšanas iekārtās</t>
  </si>
  <si>
    <t>Detergents un atkaļķošanas līdzeklis padubju apstrādei automātiskās mazgāšanas iekārtās</t>
  </si>
  <si>
    <t xml:space="preserve">Detergents padubju mazgāšanas-dezinfekcijas iekārtām </t>
  </si>
  <si>
    <t>Informācija no produkta ražotāja kādās iekārtās un modeļos produkts ir aprobēts. Apstiprinājumā jābūt norādītai arī aprobācijā piemērotajai produkta dozācijai un padeves temperatūrai.</t>
  </si>
  <si>
    <t>Produktu ražotāju apstiprinājums par detergenta un neitralizatora savstarpēju saderību, ja produktiem ir dažādi ražotāji</t>
  </si>
  <si>
    <t>Atkaļķotājs padubju mazgāšanas-dezinfekcijas iekārtām</t>
  </si>
  <si>
    <t>34.daļa Baloni ar etilēna oksīda gāzi</t>
  </si>
  <si>
    <t>Baloni ar etilēna oksīda gāzi</t>
  </si>
  <si>
    <t>34.</t>
  </si>
  <si>
    <t>Baloni:</t>
  </si>
  <si>
    <t>Etilēna oksīda balons 3M Steri-Gas vai ekvivalents</t>
  </si>
  <si>
    <t>Baloni ar etilēna oksīda gāzi lietošanai ražotāja 3M sterilizatorā Sterivac 8XL</t>
  </si>
  <si>
    <t>Akreditētas laboratorijas atbilstības sertifikāts</t>
  </si>
  <si>
    <t>Katrs balons identificēts ar datamatrix kodu, kods atbilstošs atpazīšanai 3MSteriVac 8XL iekārtas nolasītājā</t>
  </si>
  <si>
    <t>Ruļļi:</t>
  </si>
  <si>
    <t>35.daļa Termolenta ciklu parametru izdrukai</t>
  </si>
  <si>
    <t>Termolenta ciklu parametru izdrukai</t>
  </si>
  <si>
    <t>35.</t>
  </si>
  <si>
    <t>Produkta ražotāja produkta atbilstības apstiprinājums</t>
  </si>
  <si>
    <t>57*25mm</t>
  </si>
  <si>
    <t>36.daļa Kasetes ar ūdeņraža peroksīdu</t>
  </si>
  <si>
    <t>Kasetes ar ūdeņraža peroksīdu</t>
  </si>
  <si>
    <t>Ūdeņraža peroksīda kasetes</t>
  </si>
  <si>
    <t>Kasetes ar ūdeņraža peroksīdu lietošanai ražotāja sterilizatorā STERRAD 100S</t>
  </si>
  <si>
    <t>Produkta ražotāja apstiprinājums, ka piedāvātais produkts atbilst lietošanai iekārtā STERRAD 100S</t>
  </si>
  <si>
    <t>Iepakojumā jābūt skaidrai un nepārprotamai instrukcijai par glabāšanas nosacījumiem latviešu un/vai angļu valodās</t>
  </si>
  <si>
    <t>Pēc pieprasījuma jāiesniedz produkta veiktspējas datu kopijas</t>
  </si>
  <si>
    <t>37.daļa Sterilas vai nesterilas asu priekšmetu savākšanas kastītes operāciju zālēs</t>
  </si>
  <si>
    <t>Sterilas vai nesterilas asu priekšmetu savākšanas kastītes operāciju zālēs</t>
  </si>
  <si>
    <t>36.</t>
  </si>
  <si>
    <t>37.</t>
  </si>
  <si>
    <t>Adatu kastīte ar magnētu 40 priekšmetiem</t>
  </si>
  <si>
    <t>Adatu kastīte ar magnētu 20 priekšmetiem</t>
  </si>
  <si>
    <t>Adatu kastīte ar magnētu 40 priekšmetiem, augstums ne vairāk kā 20mm</t>
  </si>
  <si>
    <t>5.2</t>
  </si>
  <si>
    <t>5.3</t>
  </si>
  <si>
    <t>38.daļa Piederumi ražotāja AESCULAP minimāli invazīvas ķirurģijas instrumentiem</t>
  </si>
  <si>
    <t>Identifikācijas uzlīmes pamatne, ražotāja AESCULAP atsauces numurs JG673U vai ekvivalents</t>
  </si>
  <si>
    <t>Blīve-gredzens 5mm troakaram, ražotāja AESCULAP atsauces numurs EJ702250</t>
  </si>
  <si>
    <t>Elektrods J-tipa, ražotāja AESCULAP atsauces numurs GK383R vai ekvivalents</t>
  </si>
  <si>
    <t>Elektrods L-tipa, ražotāja AESCULAP atsauces numurs GK384R vai ekvivalents</t>
  </si>
  <si>
    <t>Elektrods pogas tipa, ražotāja AESCULAP atsauces numurs GK385R vai ekvivalents</t>
  </si>
  <si>
    <t>Elektrods špāteles tipa, ražotāja AESCULAP atsauces numurs GK386R vai ekvivalents</t>
  </si>
  <si>
    <t>Kabeļa pievienošanas kontakts, ražotāja AESCULAP atsauces numurs PO950400 vai ekvivalents</t>
  </si>
  <si>
    <t>Redukcijas pāreja, ražotāja AESCULAP atsauces numurs EJ642P vai ekvivalents</t>
  </si>
  <si>
    <t>Blīve 5mm troakāram, ražotāja AESCULAP atsauces numurs EK080P vai ekvivalents</t>
  </si>
  <si>
    <t>Blīve 10mm troakāram, ražotāja AESCULAP atsauces numurs EK083P vai ekvivalents</t>
  </si>
  <si>
    <t>Blīve 10mm troakāram, ražotāja AESCULAP atsauces numurs EK086P vai ekvivalents</t>
  </si>
  <si>
    <t>Membrāna 5mm troakāram, ražotāja AESCULAP atsauces numurs EJ570P vai ekvivalents</t>
  </si>
  <si>
    <t>Blīve-uzmava 5mm troakāram, ražotāja AESCULAP atsauces numurs EK082P vai ekvivalents</t>
  </si>
  <si>
    <t>Membrāna 10mm troakāram, ražotāja AESCULAP atsauces numurs EJ571P vai ekvivalents</t>
  </si>
  <si>
    <t>Membrāna 13mm troakāram, ražotāja AESCULAP atsauces numurs EJ572P vai ekvivalents</t>
  </si>
  <si>
    <t>Uzmava LUER-LOCK, ražotāja AESCULAP atsauces numurs EJ751251 vai ekvivalents</t>
  </si>
  <si>
    <t>Uzmava-pāreja 5-10mm troakariem, ražotāja AESCULAP atsauces numurs EJ640P vai ekvivalents</t>
  </si>
  <si>
    <t>Uzmava-pāreja 5-10-13mm troakariem, ražotāja AESCULAP atsauces numurs EJ642P vai ekvivalents</t>
  </si>
  <si>
    <t>Uzmava-pāreja 5-10-12mm troakariem, ražotāja AESCULAP atsauces numurs EJ641P vai ekvivalents</t>
  </si>
  <si>
    <t>Uzmava 13mm troakaram, ražotāja AESCULAP atsauces numurs EJ643P vai ekvivalents</t>
  </si>
  <si>
    <t>Uzmava 12mm troakaram, ražotāja AESCULAP atsauces numurs EJ420255 vai ekvivalents</t>
  </si>
  <si>
    <t>Uzmava 10mm troakaram, ražotāja AESCULAP atsauces numurs EJ449255 vai ekvivalents</t>
  </si>
  <si>
    <t>Uzmava 5mm troakaram, ražotāja AESCULAP atsauces numurs EJ446255 vai ekvivalents</t>
  </si>
  <si>
    <t>Blīve-gredzens 13mm troakaram, ražotāja AESCULAP atsauces numurs EJ644P vai ekvivalents</t>
  </si>
  <si>
    <t>Blīve-gredzens 12mm troakaram, ražotāja AESCULAP atsauces numurs EJ772250 vai ekvivalents</t>
  </si>
  <si>
    <t>Blīve-gredzens 10mm troakaram, ražotāja AESCULAP atsauces numurs EJ752250 vai ekvivalents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</si>
  <si>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</si>
  <si>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</si>
  <si>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</si>
  <si>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</si>
  <si>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</si>
  <si>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</si>
  <si>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</si>
  <si>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</si>
  <si>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</si>
  <si>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</si>
  <si>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</si>
  <si>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</si>
  <si>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</si>
  <si>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Pieejami vismaz šādi piederumi:</t>
  </si>
  <si>
    <t>38.</t>
  </si>
  <si>
    <t>Pieejamas vismaz šādas kastītes:</t>
  </si>
  <si>
    <t>39.daļa Piederumi ražotāja Karl Storz minimāli invazīvas ķirurģijas instrumentiem</t>
  </si>
  <si>
    <t>39.</t>
  </si>
  <si>
    <t>Piederumi ražotāja Karl Storz minimāli invazīvas ķirurģijas instrumentiem</t>
  </si>
  <si>
    <t>Irigācijas vārsta serdenis, ražotāja Karl Storz atsauces numurs 6376990 vai ekvivalents</t>
  </si>
  <si>
    <t>Silikona uzmava, ražotāja Karl Storz atsauces numurs 6127590 vai ekvivalents</t>
  </si>
  <si>
    <t>Silikona vārsts, ražotāja Karl Storz atsauces numurs 7720590 vai ekvivalents</t>
  </si>
  <si>
    <t>Gaismas vada pievienojuma iekšējais gredzens, ražotāja Karl Storz atsauces numurs 495F vai ekvivalents</t>
  </si>
  <si>
    <t>Gaismas vada pievienojuma ārējais posms, ražotāja Karl Storz atsauces numurs 495G vai ekvivalents</t>
  </si>
  <si>
    <t>Silikona vārsts, ražotāja Karl Storz atsauces numurs 6127790 vai ekvivalents</t>
  </si>
  <si>
    <t>LUER-LOCK savienojuma aizbāznis, ražotāja Karl Storz atsauces numurs 29100 vai ekvivalents</t>
  </si>
  <si>
    <t>LUER-LOCK savienojuma aizbāznis, ražotāja Karl Storz atsauces numurs 29100G vai ekvivalents</t>
  </si>
  <si>
    <t>LUER-LOCK savienojuma aizbāznis, ražotāja Karl Storz atsauces numurs 29100R vai ekvivalents</t>
  </si>
  <si>
    <t>Silikona uzmava, ražotāja Karl Storz atsauces numurs 761669 vai ekvivalents</t>
  </si>
  <si>
    <t>Silikona uzmava, ražotāja Karl Storz atsauces numurs 7391190 vai ekvivalents</t>
  </si>
  <si>
    <t>Silikona uzmava, ražotāja Karl Storz atsauces numurs 6127690 vai ekvivalents</t>
  </si>
  <si>
    <t>Silikona uzmava, ražotāja Karl Storz atsauces numurs 30101-X6 vai ekvivalents</t>
  </si>
  <si>
    <t>Silikona uzmava, ražotāja Karl Storz atsauces numurs 30103-X10 vai ekvivalents</t>
  </si>
  <si>
    <t>Silikona uzmava, ražotāja Karl Storz atsauces numurs 30160-X5 vai ekvivalents</t>
  </si>
  <si>
    <t>Silikona uzmava, ražotāja Karl Storz atsauces numurs 30108-X13 vai ekvivalents</t>
  </si>
  <si>
    <t>Silikona vārsts, ražotāja Karl Storz atsauces numurs 7962190 vai ekvivalents</t>
  </si>
  <si>
    <t>Silikona uzmava, ražotāja Karl Storz atsauces numurs 27550G-10 vai ekvivalents</t>
  </si>
  <si>
    <t>Silikona uzmava, ražotāja Karl Storz atsauces numurs 27550E-10 vai ekvivalents</t>
  </si>
  <si>
    <t>Vārsts atsūkšanai, ražotāja Karl Storz atsauces numurs 11301CB vai ekvivalents</t>
  </si>
  <si>
    <t>Irigācijas adapteris, ražotāja Karl Storz atsauces numurs 11301CD vai ekvivalents</t>
  </si>
  <si>
    <t>40.daļa Piederumi ražotāja OLYMPUS minimāli invazīvas ķirurģijas instrumentiem</t>
  </si>
  <si>
    <t>40.</t>
  </si>
  <si>
    <t>Fiksācijas pogas apvalks, ražotāja OLYMPUS atsauces numurs A03441A vai ekvivalents</t>
  </si>
  <si>
    <t>Uzmava LUER-LOCK, ražotāja OLYMPUS atsauces numurs A0400 vai ekvivalents</t>
  </si>
  <si>
    <t>Uzmava, ražotāja OLYMPUS atsauces numurs O0258 vai ekvivalents</t>
  </si>
  <si>
    <t>Troakāra vārsta aizvars, ražotāja OLYMPUS atsauces numurs A5834 vai ekvivalents</t>
  </si>
  <si>
    <t>Uzmava, ražotāja OLYMPUS atsauces numurs A5848 vai ekvivalents</t>
  </si>
  <si>
    <t>Redukcijas pāreja, ražotāja OLYMPUS atsauces numurs A5837 vai ekvivalents</t>
  </si>
  <si>
    <t>Redukcijas pāreja, ražotāja OLYMPUS atsauces numurs A5838 vai ekvivalents</t>
  </si>
  <si>
    <t>Troakāra vārsta aizvars, ražotāja OLYMPUS atsauces numurs A5839 vai ekvivalents</t>
  </si>
  <si>
    <t>Uzmava, ražotāja OLYMPUS atsauces numurs A5858 vai ekvivalents</t>
  </si>
  <si>
    <t>Troakāra vārsts, ražotāja OLYMPUS atsauces numurs A4559 vai ekvivalents</t>
  </si>
  <si>
    <t>Uzmava, ražotāja OLYMPUS atsauces numurs A5458 vai ekvivalents</t>
  </si>
  <si>
    <t>Uzmava, ražotāja OLYMPUS atsauces numurs A5457 vai ekvivalents</t>
  </si>
  <si>
    <t>Lokano endoskopu distālo galu aizsargs, ražotāja OLYMPUS atsauces numurs INOV8-017S vai ekvivalents</t>
  </si>
  <si>
    <t>Piederumi ražotāja AESCULAP minimāli invazīvas ķirurģijas instrumentiem</t>
  </si>
  <si>
    <t>Produkta ražotāja apstiprinājums produkta atbilstībai ražotāja AESCULAP instrumentiem</t>
  </si>
  <si>
    <t>29</t>
  </si>
  <si>
    <t>Piederumi ražotāja OLYMPUS minimāli invazīvas ķirurģijas instrumentiem</t>
  </si>
  <si>
    <t>Produkta ražotāja apstiprinājums produkta atbilstībai ražotāja OLYMPUS instrumentiem</t>
  </si>
  <si>
    <t>Produkta ražotāja apstiprinājums produkta atbilstībai ražotāja Karl Storz instrumentiem</t>
  </si>
  <si>
    <t>41.daļa Piederumi ražotāja PENTAX minimāli invazīvas ķirurģijas instrumentiem</t>
  </si>
  <si>
    <t>Piederumi ražotāja PENTAX minimāli invazīvas ķirurģijas instrumentiem</t>
  </si>
  <si>
    <t>41.</t>
  </si>
  <si>
    <t>Produkta ražotāja apstiprinājums produkta atbilstībai ražotāja PENTAX instrumentiem</t>
  </si>
  <si>
    <t>Bronhoskopa sūkšanas vadības vārsts, ražotāja PENTAX atsauces numurs OF-B53 vai ekvivalents</t>
  </si>
  <si>
    <t>Sūkšanas kanāla mazgāšanas un dezinfekcijas adapteris, ražotāja PENTAX atsauces numurs OF-B56 vai ekvivalents</t>
  </si>
  <si>
    <t>Sūkšanas kanāla mazgāšanas un dezinfekcijas adapteris, ražotāja PENTAX atsauces numurs OF- B75 vai ekvivalents</t>
  </si>
  <si>
    <t>Sūkšanas kanāla mazgāšanas un dezinfekcijas adapteris, ražotāja PENTAX atsauces numurs OF- B103 vai ekvivalents</t>
  </si>
  <si>
    <t>Gumijas uzmava, ražotāja PENTAX atsauces numurs OF-B173 vai ekvivalents</t>
  </si>
  <si>
    <t>Gumijas uzmava, ražotāja PENTAX atsauces numurs OF-B190 vai ekvivalents</t>
  </si>
  <si>
    <t>42.daļa Piederumi ķirurģijas instrumentu izvietošanai un fiksācijai sietos</t>
  </si>
  <si>
    <t>42.</t>
  </si>
  <si>
    <t>Piederumi ķirurģijas instrumentu izvietošanai un fiksācijai sietos</t>
  </si>
  <si>
    <t>Instrumentu silikona balsts ar stiprinājumiem, ražotāja AESCULAP atsauces numurs JG323 vai ekvivalents</t>
  </si>
  <si>
    <t>Instrumentu silikona balsts ar stiprinājumiem, ražotāja AESCULAP atsauces numurs JG327 vai ekvivalents</t>
  </si>
  <si>
    <t>Instrumentu silikona balsts ar stiprinājumiem, ražotāja AESCULAP atsauces numurs JG316 vai ekvivalents</t>
  </si>
  <si>
    <t>Instrumentu silikona balsts ar stiprinājumiem, ražotāja AESCULAP atsauces numurs JG304 vai ekvivalents</t>
  </si>
  <si>
    <t>Produkta ražotāja apstiprinājums produkta atbilstībai sterilizācijai piesātinātā ūdens tvaikā un etilēna oksīdā</t>
  </si>
  <si>
    <t>43.daļa Sterili tekstilmateriāli</t>
  </si>
  <si>
    <t>Sterili tekstilmateriāli</t>
  </si>
  <si>
    <t>43.</t>
  </si>
  <si>
    <t>Tekstilmateriāli:</t>
  </si>
  <si>
    <t>Sterili tekstilmateriāli iepakojumos, gatavi lietošanai, pa 5 gab. iepakojumā</t>
  </si>
  <si>
    <t>11.3</t>
  </si>
  <si>
    <t>11.4</t>
  </si>
  <si>
    <t>11.5</t>
  </si>
  <si>
    <t>11.6</t>
  </si>
  <si>
    <t>11.7</t>
  </si>
  <si>
    <t>Salvetes neaustas, 100x200mm, 4 kārtas</t>
  </si>
  <si>
    <t>Salvetes neaustas, 100x100mm, 4 kārtas</t>
  </si>
  <si>
    <t>Salvetes neaustas, 75x75mm, 4 kārtas</t>
  </si>
  <si>
    <t>Salvetes neaustas, 50x50mm, 4 kārtas</t>
  </si>
  <si>
    <t>Tamponi neausti, 30mm</t>
  </si>
  <si>
    <t>Tamponi neausti, 35mm</t>
  </si>
  <si>
    <t>Tamponi neausti, 40mm</t>
  </si>
  <si>
    <t>Salvetes marles, 100x100mm, 8 kārtas</t>
  </si>
  <si>
    <t>Salvetes marles, 100x200mm, 4 kārtas, ar RTG diegu</t>
  </si>
  <si>
    <t>Salvetes marles, 75x75mm, 8 kārtas</t>
  </si>
  <si>
    <t>44.</t>
  </si>
  <si>
    <t>44.daļa Nesterili tekstilmateriāli (salvetes)</t>
  </si>
  <si>
    <t>Nesterili tekstilmateriāli (salvetes)</t>
  </si>
  <si>
    <t>45.daļa Nesterili tekstilmateriāli (tamponi)</t>
  </si>
  <si>
    <t>Nesterili tekstilmateriāli (tamponi)</t>
  </si>
  <si>
    <t>45.</t>
  </si>
  <si>
    <t>Tampons 10mm L ar RTG diegu</t>
  </si>
  <si>
    <t>Tampons 8mm M ar RTG diegu</t>
  </si>
  <si>
    <t>Tampons 6mm S ar RTG diegu</t>
  </si>
  <si>
    <t>Tampons 35mm ar RTG diegu</t>
  </si>
  <si>
    <t>Tampons 40mm ar RTG diegu</t>
  </si>
  <si>
    <t>Tampons 45mm ar RTG diegu</t>
  </si>
  <si>
    <t>Tampons neausts 30mm</t>
  </si>
  <si>
    <t>Tampons neausts 35mm</t>
  </si>
  <si>
    <t>Tampons neausts 40mm</t>
  </si>
  <si>
    <t>Tampons neausts 45mm</t>
  </si>
  <si>
    <t>Tampons 300x400mm ar RTG diegu</t>
  </si>
  <si>
    <t>Tampons neausts 300x300mm</t>
  </si>
  <si>
    <t>Nesterili tekstilmateriāli (marles saites)</t>
  </si>
  <si>
    <t>46.</t>
  </si>
  <si>
    <t>Tamponi:</t>
  </si>
  <si>
    <t>Salvetes:</t>
  </si>
  <si>
    <t>Marles saites:</t>
  </si>
  <si>
    <t>Pieejami vismaz šādi marles saišu izmēri:</t>
  </si>
  <si>
    <t>46.daļa Nesterili tekstilmateriāli (marles saites)</t>
  </si>
  <si>
    <t>47.</t>
  </si>
  <si>
    <t>Laparatomijas dvieļi:</t>
  </si>
  <si>
    <t>Laparatomijas dvielis 450x450mm</t>
  </si>
  <si>
    <t>Laparatomijas dvielis 100x900mm</t>
  </si>
  <si>
    <t>Pieejami vismaz šādi laparatomijas dvieļu izmēri:</t>
  </si>
  <si>
    <t>48.daļa Nesterili tekstilmateriāli (kartona šāles)</t>
  </si>
  <si>
    <t>47.daļa Nesterili tekstilmateriāli (laparatomijas dvieļi)</t>
  </si>
  <si>
    <t>Nesterili tekstilmateriāli (laparatomijas dvieļi)</t>
  </si>
  <si>
    <t>48.</t>
  </si>
  <si>
    <t>Nesterili tekstilmateriāli (kartona šāles)</t>
  </si>
  <si>
    <t>49.daļa Nesterili tekstilmateriāli (elastīgas saites)</t>
  </si>
  <si>
    <t>Nesterili tekstilmateriāli (elastīgas saites)</t>
  </si>
  <si>
    <t>49.</t>
  </si>
  <si>
    <t>Šāles:</t>
  </si>
  <si>
    <t>Saites:</t>
  </si>
  <si>
    <t>50.</t>
  </si>
  <si>
    <t>Nesterili tekstilmateriāli (infūziju sistēmas)</t>
  </si>
  <si>
    <t>Infūziju sistēma sterila ar LUER-LOCK savienojumu</t>
  </si>
  <si>
    <t>Sistēmas:</t>
  </si>
  <si>
    <t>51.daļa Līdzekļi lokano endoskopu un citu zemai apstrādes temperatūrai pakļaujamu medicīnisko ierīču automatizētai apstrādei</t>
  </si>
  <si>
    <t>51.</t>
  </si>
  <si>
    <t>Peroksietiķskābi saturošs dezinfekcijas līdzeklis lokano endoskopu un citu zemai apstrādes temperatūrai pakļaujamu medicīnisko ierīču automatizētai apstrādei</t>
  </si>
  <si>
    <t>Paredzēts lietošanai mazgāšanas-ķīmiskas dezinfekcijas mašīnās Belimed WD425</t>
  </si>
  <si>
    <t>Apstiprinājums, ka produkta lietošana ir piemērota Olympus, Karl Storz, Pentax, Richard Wolf lokano endoskopu apstrādei</t>
  </si>
  <si>
    <t>52.daļa Lokano endoskopu pirmapstrādes līdzekļi</t>
  </si>
  <si>
    <t>Lokano endoskopu pirmapstrādes līdzekļi</t>
  </si>
  <si>
    <t>52.</t>
  </si>
  <si>
    <t>Lokano endoskopu pirmapstrādes līdzekļu komplekts</t>
  </si>
  <si>
    <t>Komplekts vienai manipulācijai sastāv no:</t>
  </si>
  <si>
    <t>Endoskopa formai pielāgots sūklis, piesūcināts ar neitrāla pH mazgāšanas šķīdumu</t>
  </si>
  <si>
    <t>53.daļa Cimdi darbam mazgāšanas postenī</t>
  </si>
  <si>
    <t>Cimdi darbam mazgāšanas postenī</t>
  </si>
  <si>
    <t>53.</t>
  </si>
  <si>
    <t>Izmērs S</t>
  </si>
  <si>
    <t>Izmērs M</t>
  </si>
  <si>
    <t>Izmērs L</t>
  </si>
  <si>
    <t>Gari, nesterili, vienreizlietojami nitrila cimdi darbam mazgāšanas postenī</t>
  </si>
  <si>
    <t>Paredzēti lietošanai ķirurģisko instrumentu apstrādē padziļinātās tilpnēs</t>
  </si>
  <si>
    <t>Anatomiski cimdi, pamatmateriāls nitrila kaučuks, nepūderēti, ārējā virsma neslīdoša, mikroteksturēta. Iekšējā virsma bez tekstūras.</t>
  </si>
  <si>
    <t>Cimda garums ne mazāk kā 400mm</t>
  </si>
  <si>
    <t>Saturs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</si>
  <si>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</si>
  <si>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</si>
  <si>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</si>
  <si>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</si>
  <si>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</si>
  <si>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</si>
  <si>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</si>
  <si>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</si>
  <si>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</si>
  <si>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</si>
  <si>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</si>
  <si>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</si>
  <si>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</si>
  <si>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</si>
  <si>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</si>
  <si>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</si>
  <si>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</si>
  <si>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</si>
  <si>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</si>
  <si>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</si>
  <si>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</si>
  <si>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</si>
  <si>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</si>
  <si>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</si>
  <si>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r>
      <t>Materiāla blīvums no 57 līdz 60 g/m</t>
    </r>
    <r>
      <rPr>
        <vertAlign val="superscript"/>
        <sz val="10"/>
        <rFont val="Times New Roman"/>
        <family val="1"/>
        <charset val="186"/>
      </rPr>
      <t>2</t>
    </r>
  </si>
  <si>
    <t>15.daļa Enzīmus saturoši mazgāšanas līdzekļi medicīnisko instrumentu priekšapstrādei</t>
  </si>
  <si>
    <t>Enzīmus saturoši mazgāšanas līdzekļi medicīnisko instrumentu priekšapstrādei</t>
  </si>
  <si>
    <t>Indikatori:</t>
  </si>
  <si>
    <t>12.3</t>
  </si>
  <si>
    <t>12.4</t>
  </si>
  <si>
    <t>12.5</t>
  </si>
  <si>
    <t>12.6</t>
  </si>
  <si>
    <t>25.daļa Piederumi ražotāja AESCULAP ķirurģisko instrumentu konteineriem</t>
  </si>
  <si>
    <t>Piederumi ražotāja AESCULAP ķirurģisko instrumentu konteineriem</t>
  </si>
  <si>
    <t>26.daļa Piederumi ražotāja KLS Martin ķirurģisko instrumentu konteineriem</t>
  </si>
  <si>
    <t>Piederumi ražotāja KLS Martin ķirurģisko instrumentu konteineriem</t>
  </si>
  <si>
    <t>Karstumu izturīgi cimdi sterilizētu iepakojumu pārvietošanai pēc autoklavēšanas procesa</t>
  </si>
  <si>
    <t>Visa cimda garums ne mazāks kā 480mm pilnīgai apakšdelma aizsardzībai</t>
  </si>
  <si>
    <t>Palīgmateriāli ražotāja HAWO papīra-plastikāta iepakojumu valcētājiem</t>
  </si>
  <si>
    <t>Palīgmateriāli ražotāja Getinge papīra-plastikāta iepakojumu valcētājiem</t>
  </si>
  <si>
    <t>Uzlīmes paredzētas lietošanai iekārtās ZEBRA TLP 2844-Z, ZEBRA TLP 2844, ruļļa iekšējais diametrs 24mm, ārējais diametrs ne vairāk kā 115mm</t>
  </si>
  <si>
    <t>Uzlīmēm jāsastāv no trim kārtām, pamata kārtas izmērs 106mm*62mm, abu līmējamo kārtu kopējais izmērs 102mm*56mm, virsējā kārta sadalīta 3 daļās ar izmēriem – viena daļa 102mm*34mm un divas daļas 51mm*22mm</t>
  </si>
  <si>
    <t>32.3 sadaļas uzlīmes materiālam jābūt paredzētam sterilizācijas procesam ūdeņraža peroksīdā</t>
  </si>
  <si>
    <t>32.1 sadaļas uzlīmes materiālam jāspēj izturēt vismaz līdz 140°C temperatūras un piesātināta ūdens tvaika iedarbību laika periodā vismaz līdz 90 min</t>
  </si>
  <si>
    <t>Pieejami vismaz šādi salvešu izmēri:</t>
  </si>
  <si>
    <t>Pieejami vismaz šādi tamponu izmēri:</t>
  </si>
  <si>
    <t>Pieejami vismaz šādi šāles izmēri:</t>
  </si>
  <si>
    <t>Saite elastīga 75mm (BSN MEDICAL Co-Plus LF vai ekvivalents)</t>
  </si>
  <si>
    <t>54.</t>
  </si>
  <si>
    <t>Vienreizlietojami, sterili</t>
  </si>
  <si>
    <t>Paredzēti endoskopu pārvietošanas ratiem</t>
  </si>
  <si>
    <t>Krāsu indikācija pārvalkiem</t>
  </si>
  <si>
    <t>Piedāvātie iepakojumi
(kompl./iepakojumā):</t>
  </si>
  <si>
    <t>54.daļa Vienreizlietojami pārvalku komplekti endoskopu ratiem</t>
  </si>
  <si>
    <t>Vienreizlietojami pārvalku komplekti endoskopu ratiem</t>
  </si>
  <si>
    <t>Viens komplekts iekļauj sevī: 1 atvilktnes pamatnes pārvalku, tīro un netīro endoskopu pārvalku.</t>
  </si>
  <si>
    <t>54</t>
  </si>
  <si>
    <t>1 iepakojuma cena bez PVN, EUR:</t>
  </si>
  <si>
    <t>Viena komplekta cena bez PVN, EUR:</t>
  </si>
  <si>
    <r>
      <t>Materiāla blīvums ne mazāk kā 73g/m</t>
    </r>
    <r>
      <rPr>
        <vertAlign val="superscript"/>
        <sz val="10"/>
        <rFont val="Times New Roman"/>
        <family val="1"/>
        <charset val="186"/>
      </rPr>
      <t xml:space="preserve">2 </t>
    </r>
  </si>
  <si>
    <t>4.daļa Sevišķi augstas izturības krepēta un neausta materiāla loksnes ķirurģisku komplektu pakošanai</t>
  </si>
  <si>
    <t>Sevišķi augstas izturības krepēta un neausta materiāla loksnes ķirurģisku komplektu pakošanai</t>
  </si>
  <si>
    <t>BODEDEX FORTE vai ekvivalents pēc sastāva</t>
  </si>
  <si>
    <t>KORSOLEX PLUS vai ekvivalents pēc sastāva</t>
  </si>
  <si>
    <t>Birstīte daudzreiz lietojama, sterilizējama, endoskopisku instrumentu dobumu tīrīšanai, garums no 1500mm līdz 2400mm, neilona sari Ø4.2±0.2mm birstītes vienā galā</t>
  </si>
  <si>
    <t>Pieejami vismaz šādi papīra-plastikāta maisiņu izmēri (maisiņa platums x garums ar pielaidi x ieloces platums ar pielaidi):</t>
  </si>
  <si>
    <t>Pieejami vismaz šādu papīra-plastikāta ruļļu izmēri (ruļļa platums x ieloces platums ar pielaidi):</t>
  </si>
  <si>
    <t>Pieejami vismaz šādi Tyvek maisiņu izmēri (platums ar pielaidi, ja pieļaujams x garums ar pielaidi):</t>
  </si>
  <si>
    <r>
      <t>60*60cm, viena krāsa, sastāvā ne vairāk kā 80% celuloze, slodzes izturība ne mazāk kā 6kg/m</t>
    </r>
    <r>
      <rPr>
        <vertAlign val="superscript"/>
        <sz val="10"/>
        <rFont val="Times New Roman"/>
        <family val="1"/>
        <charset val="186"/>
      </rPr>
      <t>2</t>
    </r>
  </si>
  <si>
    <r>
      <t>75*75cm, divas krāsas, sastāvā ne vairāk kā 80% celuloze, slodzes izturība ne mazāk kā 6kg/m</t>
    </r>
    <r>
      <rPr>
        <vertAlign val="superscript"/>
        <sz val="10"/>
        <rFont val="Times New Roman"/>
        <family val="1"/>
        <charset val="186"/>
      </rPr>
      <t>2</t>
    </r>
  </si>
  <si>
    <r>
      <t>Materiāla blīvums no 65 līdz 75g/m</t>
    </r>
    <r>
      <rPr>
        <vertAlign val="superscript"/>
        <sz val="10"/>
        <rFont val="Times New Roman"/>
        <family val="1"/>
        <charset val="186"/>
      </rPr>
      <t>2</t>
    </r>
  </si>
  <si>
    <t>Birstīte daudzreiz lietojama, sterilizējama, endoskopisku instrumentu dobumu tīrīšanai, garums no 1500mm līdz 2400mm, neilona sari Ø2.5±0.2mm birstītes vienā galā</t>
  </si>
  <si>
    <t>Pieejami vismaz šādi birstīšu izmēri:</t>
  </si>
  <si>
    <t>Pieejami vismaz šādi pamatnes izmēri (garums x platums ar pielaidi):</t>
  </si>
  <si>
    <t>Birstīte daudzreiz lietojama, sterilizējama, konvencionālu instrumentu tīrīšanai, neilona sari birstes vienā galā 35±0.2mm*6.3±0.2mm, augstums ne mazāk kā 10mm, rokturis ne mazāk kā 130mm</t>
  </si>
  <si>
    <t>Instrumentu paliktnis (470x230x32mm)±1mm, ražotāja AESCULAP atsauces numurs JF932 vai ekvivalents</t>
  </si>
  <si>
    <t>Instrumentu paliktnis (276x125x17mm)±1mm, ražotāja AESCULAP atsauces numurs JF934 vai ekvivalents</t>
  </si>
  <si>
    <t>Mazu detaļu siets (85x44x25mm)±1mm, ražotāja AESCULAP atsauces numurs JF145 vai ekvivalents</t>
  </si>
  <si>
    <t>Marles saite 14x700cm</t>
  </si>
  <si>
    <t>Marles saite 10x500cm</t>
  </si>
  <si>
    <r>
      <t>Kartona nierveida šāle 250</t>
    </r>
    <r>
      <rPr>
        <sz val="10"/>
        <rFont val="Calibri"/>
        <family val="2"/>
        <charset val="186"/>
      </rPr>
      <t>±</t>
    </r>
    <r>
      <rPr>
        <sz val="10"/>
        <rFont val="Times New Roman"/>
        <family val="1"/>
        <charset val="186"/>
      </rPr>
      <t>5mm</t>
    </r>
  </si>
  <si>
    <t>Pieejamas vismaz šādas saites:</t>
  </si>
  <si>
    <t>Pieejami vismaz šādu termolentas ruļļu izmēri:</t>
  </si>
  <si>
    <t>5 (3*4)</t>
  </si>
  <si>
    <t>Komplekti:</t>
  </si>
  <si>
    <t>79mm*30m</t>
  </si>
  <si>
    <t xml:space="preserve">Termo lentas rullis 79mm*30m </t>
  </si>
  <si>
    <t>Termo lentas rullis 57*25mm</t>
  </si>
  <si>
    <t>Piedāvājumam jāpievieno Preces ražotāja izsniegta autorizācijas vēstule, kas apliecina, ka pretendents tiesīgs izplatīt un nodrošināt servisu piedāvātai Precei (prasība par servisu attiecās tikai uz Precēm, kuras var remontēt) Latvijas Republikā;</t>
  </si>
  <si>
    <r>
      <t>Paredzamais daudzums 3 gadiem (gab.)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</si>
  <si>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>Pretendenta piedāvātie parametri</t>
    </r>
    <r>
      <rPr>
        <b/>
        <i/>
        <vertAlign val="superscript"/>
        <sz val="10"/>
        <rFont val="Times New Roman"/>
        <family val="1"/>
        <charset val="186"/>
      </rPr>
      <t>2</t>
    </r>
  </si>
  <si>
    <r>
      <t>Atsauce uz informatīvo materiālu</t>
    </r>
    <r>
      <rPr>
        <b/>
        <i/>
        <vertAlign val="superscript"/>
        <sz val="10"/>
        <rFont val="Times New Roman"/>
        <family val="1"/>
        <charset val="186"/>
      </rPr>
      <t>3</t>
    </r>
  </si>
  <si>
    <r>
      <t xml:space="preserve">Piedāvātās preces  EK atbilstības deklarācijas kopija, atbilstoši direktīvas EEK 93/42 vai regulas 2017/745 prasībām un CE sertifikāta kopija (ja ražotājs noteicis ierīču klasi: I klases sterilas ierīces un I klases ierīces ar mērīšanas funkciju, IIa, IIb vai III klases ierīces); </t>
    </r>
    <r>
      <rPr>
        <i/>
        <sz val="10"/>
        <rFont val="Times New Roman"/>
        <family val="1"/>
        <charset val="186"/>
      </rPr>
      <t>Piegādātajām precēm jāatbilst regulas 2017/745 prasībām, cik tālu konkrētā prece ir attiecināma uz regulā noteiktajām prasībām, kuras stājas spēkā ar 26.05.2020.</t>
    </r>
  </si>
  <si>
    <r>
      <t>Preces modelis, kataloga numurs, ražotājs</t>
    </r>
    <r>
      <rPr>
        <b/>
        <i/>
        <vertAlign val="superscript"/>
        <sz val="10"/>
        <rFont val="Times New Roman"/>
        <family val="1"/>
        <charset val="186"/>
      </rPr>
      <t>2</t>
    </r>
    <r>
      <rPr>
        <b/>
        <i/>
        <sz val="10"/>
        <rFont val="Times New Roman"/>
        <family val="1"/>
        <charset val="186"/>
      </rPr>
      <t xml:space="preserve">: </t>
    </r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</si>
  <si>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>Paredzamais daudzums tiek izmantots pretendentu finanšu piedāvājumu objektīvai vērtēšanai. Līgumi tiek slēgti par plānotajiem finanšu līdzekļiem par vienas vienības cenu, nosakot visa iepirkuma kopējo apjomu naudas izteiksmē;</t>
    </r>
  </si>
  <si>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Pretendenta tehniskajā piedāvājumā norāda Preces modeli, REF/kataloga kodu un ražotāju atbilstošos parametrus; Ja līguma izpildes laikā ražotājs maina REF/kataloga kodu, piegādājot Preci, pretendenta līgumā norādītā kontaktpersona elektroniski e-pastā ziņo par REF/kataloga koda maiņu, apliecinot, ka piedāvātā prece ir ekvavilenta;</t>
    </r>
  </si>
  <si>
    <t>norādīt dokumenta nosaukumu (kuru veido Pozīcijas numurs_dokumenta veids_dokumenta numurs, ja nepieciešams) un lpp numuru dokuemtā</t>
  </si>
  <si>
    <t>norādīt dokumenta nosaukumu (kuru veido Pozīcijas numurs_dokumenta veids_dokumenta numurs, ja nepieciešams)</t>
  </si>
  <si>
    <r>
      <t>Paredzamais daudzums 3 gadiem (iepak.)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</si>
  <si>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>Pretendenta piedāvātie parametri</t>
    </r>
    <r>
      <rPr>
        <b/>
        <i/>
        <vertAlign val="superscript"/>
        <sz val="10"/>
        <rFont val="Times New Roman"/>
        <family val="1"/>
        <charset val="186"/>
      </rPr>
      <t>3</t>
    </r>
  </si>
  <si>
    <t>Atsauce uz informatīvo materiālu</t>
  </si>
  <si>
    <r>
      <rPr>
        <vertAlign val="superscript"/>
        <sz val="10"/>
        <rFont val="Times New Roman"/>
        <family val="1"/>
        <charset val="186"/>
      </rPr>
      <t xml:space="preserve">3 </t>
    </r>
    <r>
      <rPr>
        <sz val="10"/>
        <rFont val="Times New Roman"/>
        <family val="1"/>
        <charset val="186"/>
      </rPr>
      <t>Parametru atbilstību pamatot ar norādi uz tehniskajām datu lapām ("data sheet'') jeb informatīviem materiāliem, kas apliecina atbilstību, norādot atsauci tehniskajā piedāvājumā uz konkrēto lapaspusi;</t>
    </r>
  </si>
  <si>
    <r>
      <t>Paredzamais daudzums 3 gadiem (mazgāšanas cikli)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</si>
  <si>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t>Uz iepakojumasalasāmai un nepārprotamai informācijai par pielietojumu latviešu un/vai angļu valodās</t>
  </si>
  <si>
    <t>50.daļa Infūziju sistēmas</t>
  </si>
  <si>
    <t>Infūziju sistēmas</t>
  </si>
  <si>
    <t>Ne mazāk kā 1000 aprites reizēm paredzēts AESCULAP ķirurģisko instrumentu konteineru filtrs</t>
  </si>
  <si>
    <r>
      <t>Materiāla blīvums 70 ± 2g/m</t>
    </r>
    <r>
      <rPr>
        <vertAlign val="superscript"/>
        <sz val="10"/>
        <rFont val="Times New Roman"/>
        <family val="1"/>
        <charset val="186"/>
      </rPr>
      <t>2</t>
    </r>
  </si>
  <si>
    <r>
      <t>Materiāla blīvums 60 ± 3 g/m</t>
    </r>
    <r>
      <rPr>
        <vertAlign val="superscript"/>
        <sz val="10"/>
        <rFont val="Times New Roman"/>
        <family val="1"/>
        <charset val="186"/>
      </rPr>
      <t>2</t>
    </r>
  </si>
  <si>
    <t>Paredzētas komplektu izgatavošanai kardiooperāciju diegu nošķiršanai</t>
  </si>
  <si>
    <r>
      <t xml:space="preserve">Trauciņš, tilpums 200 </t>
    </r>
    <r>
      <rPr>
        <sz val="10"/>
        <rFont val="Calibri"/>
        <family val="2"/>
        <charset val="186"/>
      </rPr>
      <t xml:space="preserve">± </t>
    </r>
    <r>
      <rPr>
        <sz val="10"/>
        <rFont val="Times New Roman"/>
        <family val="1"/>
        <charset val="186"/>
      </rPr>
      <t>20ml, iepakojums slēgts</t>
    </r>
  </si>
  <si>
    <t>Šķīduma patēriņš ciklā, L</t>
  </si>
  <si>
    <t>7 (2*4*6/5*0.001)</t>
  </si>
  <si>
    <t>Viegli sārmains, enzīmus saturošs detergents, koncentrāta pH 9.2-10. Kannās pa 5L</t>
  </si>
  <si>
    <t>Skābs detergents koncentrāta pH 3-4. Kannās pa 5L</t>
  </si>
  <si>
    <t>Viegli sārmains, enzīmus saturošs detergents, koncentrāta pH 9.2-10. Kannās pa 20-25L</t>
  </si>
  <si>
    <t>Hidrofobs skalošanas līdzeklis. Kannās pa 20-25L</t>
  </si>
  <si>
    <t>Līdzeklis priekšapstrādei manuāli vai ultraskaņas vannā (Aniozyme XL3 vai ar ekvivalentu iedarbību). Kannās pa 5L vai mazāk</t>
  </si>
  <si>
    <t>Līdzeklis priekšapstrādei ultraskaņas vannā (Aniozyme XL3 vai ar ekvivalentu iedarbību). Kannās pa 10L</t>
  </si>
  <si>
    <t xml:space="preserve">Preces modelis, kataloga numurs, ražotājs2: </t>
  </si>
  <si>
    <t>Paredzamais daudzums 3 gadiem (mazgāšanas cikli)1:</t>
  </si>
  <si>
    <t>Līdzeklis manuālai ķīmiskai dezinfekcijai (Septanios MD vai ar ekvivalentu iedarbību)</t>
  </si>
  <si>
    <t>Viegli sārmains, enzīmus saturošs detergents, koncentrāta pH 9.2-10</t>
  </si>
  <si>
    <t>Skābs detergents koncentrāta pH 3-4</t>
  </si>
  <si>
    <t>Hidrofobs skalošanas līdzeklis</t>
  </si>
  <si>
    <t>Viegli sārmains, enzīmus saturošs detergents, paredzēts lokano endoskopu apstrādei. Kannās pa 5L</t>
  </si>
  <si>
    <t>Glutāraldehīdu saturošs dezinfektants. Kannās pa 5L</t>
  </si>
  <si>
    <t>Peroksietiķskābi saturošs dezinfektants. Kannās pa 5L</t>
  </si>
  <si>
    <r>
      <t>Piedāvātie iepakojumi
(</t>
    </r>
    <r>
      <rPr>
        <b/>
        <i/>
        <sz val="10"/>
        <color rgb="FFFF0000"/>
        <rFont val="Times New Roman"/>
        <family val="1"/>
        <charset val="186"/>
      </rPr>
      <t>litri</t>
    </r>
    <r>
      <rPr>
        <b/>
        <i/>
        <sz val="10"/>
        <rFont val="Times New Roman"/>
        <family val="1"/>
        <charset val="186"/>
      </rPr>
      <t>/iepakojumā):</t>
    </r>
  </si>
  <si>
    <r>
      <t>Paredzamais daudzums 3 gadiem (</t>
    </r>
    <r>
      <rPr>
        <b/>
        <i/>
        <sz val="10"/>
        <color rgb="FFFF0000"/>
        <rFont val="Times New Roman"/>
        <family val="1"/>
        <charset val="186"/>
      </rPr>
      <t>litri</t>
    </r>
    <r>
      <rPr>
        <b/>
        <i/>
        <sz val="10"/>
        <rFont val="Times New Roman"/>
        <family val="1"/>
        <charset val="186"/>
      </rPr>
      <t>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</si>
  <si>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>litra</t>
    </r>
    <r>
      <rPr>
        <b/>
        <i/>
        <sz val="10"/>
        <rFont val="Times New Roman"/>
        <family val="1"/>
        <charset val="186"/>
      </rPr>
      <t xml:space="preserve"> cena bez PVN, EUR:</t>
    </r>
  </si>
  <si>
    <r>
      <t>300</t>
    </r>
    <r>
      <rPr>
        <sz val="10"/>
        <color rgb="FFFF0000"/>
        <rFont val="Times New Roman"/>
        <family val="1"/>
        <charset val="186"/>
      </rPr>
      <t>+20mm</t>
    </r>
    <r>
      <rPr>
        <sz val="10"/>
        <rFont val="Times New Roman"/>
        <family val="1"/>
        <charset val="186"/>
      </rPr>
      <t>*560±20*60±5mm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</si>
  <si>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(metri)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</si>
  <si>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Saite elastīga 75mm </t>
    </r>
    <r>
      <rPr>
        <sz val="10"/>
        <color rgb="FFFF0000"/>
        <rFont val="Times New Roman"/>
        <family val="1"/>
        <charset val="186"/>
      </rPr>
      <t>(platums), 200mm (garums),</t>
    </r>
    <r>
      <rPr>
        <sz val="10"/>
        <rFont val="Times New Roman"/>
        <family val="1"/>
        <charset val="186"/>
      </rPr>
      <t xml:space="preserve"> (BSN MEDICAL Co-Plus LF vai ekvivalents)</t>
    </r>
  </si>
  <si>
    <r>
      <t>Vienreizlietojams pārvalku komplekts endoskopu ratiem</t>
    </r>
    <r>
      <rPr>
        <sz val="10"/>
        <color rgb="FFFF0000"/>
        <rFont val="Times New Roman"/>
        <family val="1"/>
        <charset val="186"/>
      </rPr>
      <t xml:space="preserve"> (REF 103580 CleanScope vai ekvivalents)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</si>
  <si>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(gab.)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</si>
  <si>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(gab)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</si>
  <si>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Tampons 10mm L ar RTG diegu, </t>
    </r>
    <r>
      <rPr>
        <sz val="10"/>
        <color rgb="FFFF0000"/>
        <rFont val="Times New Roman"/>
        <family val="1"/>
        <charset val="186"/>
      </rPr>
      <t>grauda forma</t>
    </r>
  </si>
  <si>
    <r>
      <t xml:space="preserve">Tampons 8mm M ar RTG diegu, </t>
    </r>
    <r>
      <rPr>
        <sz val="10"/>
        <color rgb="FFFF0000"/>
        <rFont val="Times New Roman"/>
        <family val="1"/>
        <charset val="186"/>
      </rPr>
      <t>grauda forma</t>
    </r>
  </si>
  <si>
    <r>
      <t xml:space="preserve">Tampons 6mm S ar RTG diegu, </t>
    </r>
    <r>
      <rPr>
        <sz val="10"/>
        <color rgb="FFFF0000"/>
        <rFont val="Times New Roman"/>
        <family val="1"/>
        <charset val="186"/>
      </rPr>
      <t>grauda forma</t>
    </r>
  </si>
  <si>
    <r>
      <t xml:space="preserve">Tampons 35mm ar RTG diegu, </t>
    </r>
    <r>
      <rPr>
        <sz val="10"/>
        <color rgb="FFFF0000"/>
        <rFont val="Times New Roman"/>
        <family val="1"/>
        <charset val="186"/>
      </rPr>
      <t>bumbiņas forma</t>
    </r>
  </si>
  <si>
    <r>
      <t>Tampons 40mm ar RTG diegu,</t>
    </r>
    <r>
      <rPr>
        <sz val="10"/>
        <color rgb="FFFF0000"/>
        <rFont val="Times New Roman"/>
        <family val="1"/>
        <charset val="186"/>
      </rPr>
      <t xml:space="preserve"> bumbiņas forma</t>
    </r>
  </si>
  <si>
    <r>
      <t xml:space="preserve">Tampons 45mm ar RTG diegu, </t>
    </r>
    <r>
      <rPr>
        <sz val="10"/>
        <color rgb="FFFF0000"/>
        <rFont val="Times New Roman"/>
        <family val="1"/>
        <charset val="186"/>
      </rPr>
      <t>bumbiņas forma</t>
    </r>
  </si>
  <si>
    <r>
      <t xml:space="preserve">Tampons neausts 30mm, </t>
    </r>
    <r>
      <rPr>
        <sz val="10"/>
        <color rgb="FFFF0000"/>
        <rFont val="Times New Roman"/>
        <family val="1"/>
        <charset val="186"/>
      </rPr>
      <t>bumbiņas forma</t>
    </r>
  </si>
  <si>
    <r>
      <t xml:space="preserve">Tampons neausts 35mm </t>
    </r>
    <r>
      <rPr>
        <sz val="10"/>
        <color rgb="FFFF0000"/>
        <rFont val="Times New Roman"/>
        <family val="1"/>
        <charset val="186"/>
      </rPr>
      <t>bumbiņas forma</t>
    </r>
  </si>
  <si>
    <r>
      <t>Tampons neausts 40mm,</t>
    </r>
    <r>
      <rPr>
        <sz val="10"/>
        <color rgb="FFFF0000"/>
        <rFont val="Times New Roman"/>
        <family val="1"/>
        <charset val="186"/>
      </rPr>
      <t xml:space="preserve"> bumbiņas forma</t>
    </r>
  </si>
  <si>
    <r>
      <t xml:space="preserve">Tampons neausts 45mm, </t>
    </r>
    <r>
      <rPr>
        <sz val="10"/>
        <color rgb="FFFF0000"/>
        <rFont val="Times New Roman"/>
        <family val="1"/>
        <charset val="186"/>
      </rPr>
      <t>bumbiņas forma</t>
    </r>
  </si>
  <si>
    <t>Materiāls - marle, 4 kārtas</t>
  </si>
  <si>
    <t>Malas nošūtas, krāsa nav būtiska</t>
  </si>
  <si>
    <t>Bez Rtg diega, ar cilpu</t>
  </si>
  <si>
    <t>Mazgāti</t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</si>
  <si>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</t>
    </r>
    <r>
      <rPr>
        <b/>
        <i/>
        <sz val="10"/>
        <color rgb="FFFF0000"/>
        <rFont val="Times New Roman"/>
        <family val="1"/>
        <charset val="186"/>
      </rPr>
      <t>gab.</t>
    </r>
    <r>
      <rPr>
        <b/>
        <i/>
        <sz val="10"/>
        <rFont val="Times New Roman"/>
        <family val="1"/>
        <charset val="186"/>
      </rPr>
      <t>/iepakojumā):</t>
    </r>
  </si>
  <si>
    <r>
      <t xml:space="preserve">Viena </t>
    </r>
    <r>
      <rPr>
        <b/>
        <i/>
        <sz val="10"/>
        <color rgb="FFFF0000"/>
        <rFont val="Times New Roman"/>
        <family val="1"/>
        <charset val="186"/>
      </rPr>
      <t>iepakojuma</t>
    </r>
    <r>
      <rPr>
        <b/>
        <i/>
        <sz val="10"/>
        <rFont val="Times New Roman"/>
        <family val="1"/>
        <charset val="186"/>
      </rPr>
      <t xml:space="preserve"> cena bez PVN, EUR: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</si>
  <si>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>vienības</t>
    </r>
    <r>
      <rPr>
        <b/>
        <i/>
        <sz val="10"/>
        <rFont val="Times New Roman"/>
        <family val="1"/>
        <charset val="186"/>
      </rPr>
      <t xml:space="preserve"> cena bez PVN, EUR:</t>
    </r>
  </si>
  <si>
    <t>Ar 2020.gada 2.jūlija iepirkuma komisijas sēdē veiktajiem grozījumiem 2., 49. un 54.pozīcijā</t>
  </si>
  <si>
    <t>Ar 2020.gada 7.jūlija iepirkuma komisijas sēdē veiktajiem grozījumiem 43., 44., 45., 46., 47., 48. un 50.pozīcijā</t>
  </si>
  <si>
    <t>Ar 2020.gada 13.jūlija iepirkuma komisijas sēdē veiktajiem grozījumiem 1., 2. un 45.pozīcijā</t>
  </si>
  <si>
    <r>
      <t>Paredzamais daudzums 3 gadiem (gab)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</si>
  <si>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t>45.1.</t>
  </si>
  <si>
    <t>Nesterili tekstilmateriāli (tamponi) II</t>
  </si>
  <si>
    <r>
      <t>Paredzamais daudzums 3 gadiem (</t>
    </r>
    <r>
      <rPr>
        <b/>
        <i/>
        <sz val="10"/>
        <color rgb="FFFF0000"/>
        <rFont val="Times New Roman"/>
        <family val="1"/>
        <charset val="186"/>
      </rPr>
      <t>gab.</t>
    </r>
    <r>
      <rPr>
        <b/>
        <i/>
        <sz val="10"/>
        <rFont val="Times New Roman"/>
        <family val="1"/>
        <charset val="186"/>
      </rPr>
      <t>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</si>
  <si>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>Piedāvātie iepakojumi
(</t>
    </r>
    <r>
      <rPr>
        <b/>
        <i/>
        <sz val="10"/>
        <color rgb="FFFF0000"/>
        <rFont val="Times New Roman"/>
        <family val="1"/>
        <charset val="186"/>
      </rPr>
      <t>gab.</t>
    </r>
    <r>
      <rPr>
        <b/>
        <i/>
        <sz val="10"/>
        <rFont val="Times New Roman"/>
        <family val="1"/>
        <charset val="186"/>
      </rPr>
      <t>/iepakojumā):</t>
    </r>
  </si>
  <si>
    <t>45.1. daļa Nesterili tekstilmateriāli (tamponi) II</t>
  </si>
  <si>
    <t>Tampons 300x400mm ar RTG diegu (materiāla izmērs)</t>
  </si>
  <si>
    <t>Tampons neausts 300x300mm (materiāla izmērs)</t>
  </si>
  <si>
    <t>14.10</t>
  </si>
  <si>
    <r>
      <t xml:space="preserve">Viena </t>
    </r>
    <r>
      <rPr>
        <b/>
        <i/>
        <sz val="10"/>
        <color rgb="FFFF0000"/>
        <rFont val="Times New Roman"/>
        <family val="1"/>
        <charset val="186"/>
      </rPr>
      <t xml:space="preserve">iepakojuma </t>
    </r>
    <r>
      <rPr>
        <b/>
        <i/>
        <sz val="10"/>
        <rFont val="Times New Roman"/>
        <family val="1"/>
        <charset val="186"/>
      </rPr>
      <t>cena bez PVN, EUR:</t>
    </r>
  </si>
  <si>
    <t>.pozīcija</t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</si>
  <si>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(metri/iepakojumā):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</si>
  <si>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(gab./iepakojumā)</t>
    </r>
    <r>
      <rPr>
        <b/>
        <i/>
        <sz val="10"/>
        <rFont val="Times New Roman"/>
        <family val="1"/>
        <charset val="186"/>
      </rPr>
      <t>: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</si>
  <si>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 xml:space="preserve">vienības </t>
    </r>
    <r>
      <rPr>
        <b/>
        <i/>
        <sz val="10"/>
        <rFont val="Times New Roman"/>
        <family val="1"/>
        <charset val="186"/>
      </rPr>
      <t>cena bez PVN, EUR: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</si>
  <si>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(gab./iepakojumā):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</si>
  <si>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(metri/iepakojumā)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</si>
  <si>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(gab.</t>
    </r>
    <r>
      <rPr>
        <b/>
        <i/>
        <sz val="10"/>
        <rFont val="Times New Roman"/>
        <family val="1"/>
        <charset val="186"/>
      </rPr>
      <t>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</si>
  <si>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(litri.)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</si>
  <si>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(litri./iepakojumā)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</si>
  <si>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(litri</t>
    </r>
    <r>
      <rPr>
        <b/>
        <i/>
        <sz val="10"/>
        <rFont val="Times New Roman"/>
        <family val="1"/>
        <charset val="186"/>
      </rPr>
      <t>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</si>
  <si>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(litri./iepakojumā</t>
    </r>
    <r>
      <rPr>
        <b/>
        <i/>
        <sz val="10"/>
        <rFont val="Times New Roman"/>
        <family val="1"/>
        <charset val="186"/>
      </rPr>
      <t>):</t>
    </r>
  </si>
  <si>
    <r>
      <t>Viena</t>
    </r>
    <r>
      <rPr>
        <b/>
        <i/>
        <sz val="10"/>
        <color rgb="FFFF0000"/>
        <rFont val="Times New Roman"/>
        <family val="1"/>
        <charset val="186"/>
      </rPr>
      <t xml:space="preserve"> iepakojuma </t>
    </r>
    <r>
      <rPr>
        <b/>
        <i/>
        <sz val="10"/>
        <rFont val="Times New Roman"/>
        <family val="1"/>
        <charset val="186"/>
      </rPr>
      <t>cena bez PVN, EUR: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</si>
  <si>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(litri/iepakojumā):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</si>
  <si>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(litri)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</si>
  <si>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(kasetes)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</si>
  <si>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(kasetes/iepakojumā):</t>
    </r>
  </si>
  <si>
    <r>
      <t>Viena</t>
    </r>
    <r>
      <rPr>
        <b/>
        <i/>
        <sz val="10"/>
        <color rgb="FFFF0000"/>
        <rFont val="Times New Roman"/>
        <family val="1"/>
        <charset val="186"/>
      </rPr>
      <t xml:space="preserve"> iepakojuma</t>
    </r>
    <r>
      <rPr>
        <b/>
        <i/>
        <sz val="10"/>
        <rFont val="Times New Roman"/>
        <family val="1"/>
        <charset val="186"/>
      </rPr>
      <t xml:space="preserve"> cena bez PVN, EUR: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</si>
  <si>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(cimdu pāris</t>
    </r>
    <r>
      <rPr>
        <b/>
        <i/>
        <sz val="10"/>
        <rFont val="Times New Roman"/>
        <family val="1"/>
        <charset val="186"/>
      </rPr>
      <t>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 xml:space="preserve">:   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</si>
  <si>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 xml:space="preserve">vienības (cimdu pāra) </t>
    </r>
    <r>
      <rPr>
        <b/>
        <i/>
        <sz val="10"/>
        <rFont val="Times New Roman"/>
        <family val="1"/>
        <charset val="186"/>
      </rPr>
      <t>cena bez PVN, EUR:</t>
    </r>
  </si>
  <si>
    <r>
      <t xml:space="preserve">Piedāvātie iepakojumi
</t>
    </r>
    <r>
      <rPr>
        <b/>
        <i/>
        <sz val="10"/>
        <color rgb="FFFF0000"/>
        <rFont val="Times New Roman"/>
        <family val="1"/>
        <charset val="186"/>
      </rPr>
      <t>(cimdu pāri/iepakojumā):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</si>
  <si>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(komplekti)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</si>
  <si>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Viena </t>
    </r>
    <r>
      <rPr>
        <b/>
        <i/>
        <sz val="10"/>
        <color rgb="FFFF0000"/>
        <rFont val="Times New Roman"/>
        <family val="1"/>
        <charset val="186"/>
      </rPr>
      <t>iepakojuma</t>
    </r>
    <r>
      <rPr>
        <b/>
        <i/>
        <sz val="10"/>
        <rFont val="Times New Roman"/>
        <family val="1"/>
        <charset val="186"/>
      </rPr>
      <t xml:space="preserve">  cena bez PVN, EUR: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</si>
  <si>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 xml:space="preserve">komplekta </t>
    </r>
    <r>
      <rPr>
        <b/>
        <i/>
        <sz val="10"/>
        <rFont val="Times New Roman"/>
        <family val="1"/>
        <charset val="186"/>
      </rPr>
      <t>cena bez PVN, EUR:</t>
    </r>
  </si>
  <si>
    <t>Vienā iepakojumā ne mazāk kā 200 komplekti</t>
  </si>
  <si>
    <r>
      <t>Paredzamais daudzums 3 gadiem</t>
    </r>
    <r>
      <rPr>
        <b/>
        <i/>
        <sz val="10"/>
        <color rgb="FF0070C0"/>
        <rFont val="Times New Roman"/>
        <family val="1"/>
        <charset val="186"/>
      </rPr>
      <t xml:space="preserve"> </t>
    </r>
    <r>
      <rPr>
        <b/>
        <i/>
        <sz val="10"/>
        <color rgb="FFFF0000"/>
        <rFont val="Times New Roman"/>
        <family val="1"/>
        <charset val="186"/>
      </rPr>
      <t>(gab)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</si>
  <si>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(cimdu pāris)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</si>
  <si>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Paredzamais daudzums 3 gadiem </t>
    </r>
    <r>
      <rPr>
        <b/>
        <i/>
        <sz val="10"/>
        <color rgb="FFFF0000"/>
        <rFont val="Times New Roman"/>
        <family val="1"/>
        <charset val="186"/>
      </rPr>
      <t>(rekalibrēšanas reizes.)</t>
    </r>
    <r>
      <rPr>
        <b/>
        <i/>
        <vertAlign val="superscript"/>
        <sz val="10"/>
        <rFont val="Times New Roman"/>
        <family val="1"/>
        <charset val="186"/>
      </rPr>
      <t>1</t>
    </r>
    <r>
      <rPr>
        <b/>
        <i/>
        <sz val="10"/>
        <rFont val="Times New Roman"/>
        <family val="1"/>
        <charset val="186"/>
      </rPr>
      <t>:</t>
    </r>
  </si>
  <si>
    <r>
      <t xml:space="preserve">1 </t>
    </r>
    <r>
      <rPr>
        <b/>
        <i/>
        <sz val="10"/>
        <color rgb="FFFF0000"/>
        <rFont val="Times New Roman"/>
        <family val="1"/>
        <charset val="186"/>
      </rPr>
      <t xml:space="preserve">rekalibrācijas komplekta </t>
    </r>
    <r>
      <rPr>
        <b/>
        <i/>
        <sz val="10"/>
        <rFont val="Times New Roman"/>
        <family val="1"/>
        <charset val="186"/>
      </rPr>
      <t xml:space="preserve"> cena bez PVN, EUR:</t>
    </r>
  </si>
  <si>
    <r>
      <t xml:space="preserve">Viena </t>
    </r>
    <r>
      <rPr>
        <b/>
        <i/>
        <sz val="10"/>
        <color rgb="FFFF0000"/>
        <rFont val="Times New Roman"/>
        <family val="1"/>
        <charset val="186"/>
      </rPr>
      <t xml:space="preserve">iepakojuma </t>
    </r>
    <r>
      <rPr>
        <b/>
        <i/>
        <sz val="10"/>
        <rFont val="Times New Roman"/>
        <family val="1"/>
        <charset val="186"/>
      </rPr>
      <t xml:space="preserve"> cena bez PVN, EUR:</t>
    </r>
  </si>
  <si>
    <r>
      <t>Piedāvātie iepakojumi
(</t>
    </r>
    <r>
      <rPr>
        <b/>
        <i/>
        <sz val="10"/>
        <color rgb="FFFF0000"/>
        <rFont val="Times New Roman"/>
        <family val="1"/>
        <charset val="186"/>
      </rPr>
      <t xml:space="preserve">rekalibrācijas </t>
    </r>
    <r>
      <rPr>
        <b/>
        <i/>
        <sz val="10"/>
        <rFont val="Times New Roman"/>
        <family val="1"/>
        <charset val="186"/>
      </rPr>
      <t>kompl./iepakojumā):</t>
    </r>
  </si>
  <si>
    <t>A.Medical</t>
  </si>
  <si>
    <t>AB Medical Group Riga</t>
  </si>
  <si>
    <t>Amrid</t>
  </si>
  <si>
    <t>Arbor Medical Korporācija</t>
  </si>
  <si>
    <t>B.Braun Medical</t>
  </si>
  <si>
    <t>Brama</t>
  </si>
  <si>
    <t>Dinmed</t>
  </si>
  <si>
    <t>Elvim</t>
  </si>
  <si>
    <t>J.I.M.</t>
  </si>
  <si>
    <t>Jamedica</t>
  </si>
  <si>
    <t>Magnum Medical</t>
  </si>
  <si>
    <t>MedBalt</t>
  </si>
  <si>
    <t>Medeksperts</t>
  </si>
  <si>
    <t>Medilink</t>
  </si>
  <si>
    <t>Mediq Latvija</t>
  </si>
  <si>
    <t>Olympus Sverige</t>
  </si>
  <si>
    <t>OneMed</t>
  </si>
  <si>
    <t>Remedine</t>
  </si>
  <si>
    <t>Scanmed</t>
  </si>
  <si>
    <t>Tradintek</t>
  </si>
  <si>
    <t>TZMO Latvija</t>
  </si>
  <si>
    <t>Finanšu piedāvājuma apkopojums iepirkumā "Medicīnisko ierīču apstrādei nepieciešamo materiālu un palīglīdzekļu piegāde II" ID Nr.PSKUS 2020/82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</si>
</sst>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\ * #,##0.00_-;\-&quot;€&quot;\ * #,##0.00_-;_-&quot;€&quot;\ * &quot;-&quot;??_-;_-@_-"/>
    <numFmt numFmtId="164" formatCode="_-[$Ls-426]\ * #,##0.00_-;\-[$Ls-426]\ * #,##0.00_-;_-[$Ls-426]\ * &quot;-&quot;??_-;_-@_-"/>
    <numFmt numFmtId="165" formatCode="&quot;€&quot;\ #,##0.00"/>
    <numFmt numFmtId="166" formatCode="&quot;€&quot;\ #,##0.0000"/>
    <numFmt numFmtId="167" formatCode="_-&quot;€&quot;\ * #,##0.0000_-;\-&quot;€&quot;\ * #,##0.0000_-;_-&quot;€&quot;\ * &quot;-&quot;??_-;_-@_-"/>
    <numFmt numFmtId="168" formatCode="_-&quot;Ls&quot;\ * #,##0.00_-;\-&quot;Ls&quot;\ * #,##0.00_-;_-&quot;Ls&quot;\ * &quot;-&quot;??_-;_-@_-"/>
    <numFmt numFmtId="169" formatCode="_-[$Ls-426]\ * #,##0.00_-;\-[$Ls-426]\ * #,##0.00_-;_-[$Ls-426]\ * \-??_-;_-@_-"/>
    <numFmt numFmtId="170" formatCode="&quot;€&quot;\ #.##00"/>
  </numFmts>
  <fonts count="5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7030A0"/>
      <name val="Calibri"/>
      <family val="2"/>
      <charset val="186"/>
      <scheme val="minor"/>
    </font>
    <font>
      <vertAlign val="superscript"/>
      <sz val="10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3"/>
      <color rgb="FF7030A0"/>
      <name val="Times New Roman"/>
      <family val="1"/>
      <charset val="186"/>
    </font>
    <font>
      <vertAlign val="subscript"/>
      <sz val="1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Calibri"/>
      <family val="2"/>
      <charset val="186"/>
    </font>
    <font>
      <b/>
      <i/>
      <vertAlign val="superscript"/>
      <sz val="10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color rgb="FF0070C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86"/>
    </font>
    <font>
      <sz val="11"/>
      <name val="MS Sans Serif"/>
      <family val="2"/>
    </font>
    <font>
      <sz val="10"/>
      <color rgb="FF000000"/>
      <name val="Times New Roman"/>
      <family val="1"/>
      <charset val="186"/>
    </font>
    <font>
      <sz val="11"/>
      <color theme="1"/>
      <name val="Arial"/>
    </font>
    <font>
      <b/>
      <sz val="10"/>
      <color theme="1"/>
      <name val="Times New Roman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164" fontId="2" fillId="0" borderId="0">
      <alignment vertical="center" wrapText="1"/>
    </xf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42" fillId="0" borderId="0"/>
    <xf numFmtId="0" fontId="39" fillId="0" borderId="0"/>
    <xf numFmtId="0" fontId="39" fillId="0" borderId="0"/>
    <xf numFmtId="0" fontId="40" fillId="0" borderId="0"/>
    <xf numFmtId="0" fontId="43" fillId="0" borderId="0"/>
    <xf numFmtId="0" fontId="39" fillId="0" borderId="0"/>
    <xf numFmtId="0" fontId="40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7" fillId="0" borderId="0"/>
    <xf numFmtId="9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7" fillId="0" borderId="0"/>
    <xf numFmtId="0" fontId="42" fillId="0" borderId="0"/>
    <xf numFmtId="0" fontId="37" fillId="0" borderId="0" applyNumberFormat="0" applyFill="0" applyBorder="0" applyAlignment="0" applyProtection="0"/>
    <xf numFmtId="0" fontId="7" fillId="0" borderId="0"/>
    <xf numFmtId="0" fontId="46" fillId="0" borderId="0"/>
    <xf numFmtId="164" fontId="2" fillId="0" borderId="0">
      <alignment vertical="center" wrapText="1"/>
    </xf>
    <xf numFmtId="44" fontId="1" fillId="0" borderId="0" applyFont="0" applyFill="0" applyBorder="0" applyAlignment="0" applyProtection="0"/>
    <xf numFmtId="169" fontId="47" fillId="0" borderId="0">
      <alignment vertical="center" wrapText="1"/>
    </xf>
    <xf numFmtId="44" fontId="1" fillId="0" borderId="0" applyFont="0" applyFill="0" applyBorder="0" applyAlignment="0" applyProtection="0"/>
    <xf numFmtId="0" fontId="48" fillId="0" borderId="0"/>
  </cellStyleXfs>
  <cellXfs count="349">
    <xf numFmtId="0" fontId="0" fillId="0" borderId="0" xfId="0"/>
    <xf numFmtId="16" fontId="6" fillId="0" borderId="3" xfId="2" quotePrefix="1" applyNumberFormat="1" applyFont="1" applyBorder="1" applyAlignment="1">
      <alignment horizontal="right" vertical="center" wrapText="1"/>
    </xf>
    <xf numFmtId="49" fontId="6" fillId="0" borderId="2" xfId="2" quotePrefix="1" applyNumberFormat="1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top" wrapText="1"/>
    </xf>
    <xf numFmtId="0" fontId="6" fillId="0" borderId="4" xfId="2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wrapText="1"/>
    </xf>
    <xf numFmtId="0" fontId="8" fillId="0" borderId="0" xfId="0" applyFont="1"/>
    <xf numFmtId="0" fontId="6" fillId="0" borderId="2" xfId="2" quotePrefix="1" applyNumberFormat="1" applyFont="1" applyBorder="1" applyAlignment="1">
      <alignment horizontal="left"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0" borderId="0" xfId="0" applyFont="1" applyAlignment="1">
      <alignment wrapText="1"/>
    </xf>
    <xf numFmtId="165" fontId="6" fillId="0" borderId="4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14" fontId="2" fillId="0" borderId="0" xfId="2" applyNumberFormat="1" applyAlignment="1">
      <alignment vertical="center"/>
    </xf>
    <xf numFmtId="164" fontId="2" fillId="0" borderId="0" xfId="2" applyAlignment="1">
      <alignment horizontal="left" vertical="top" wrapText="1"/>
    </xf>
    <xf numFmtId="164" fontId="2" fillId="0" borderId="0" xfId="2">
      <alignment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13" fillId="0" borderId="0" xfId="2" applyNumberFormat="1" applyFont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vertical="top" wrapText="1"/>
    </xf>
    <xf numFmtId="0" fontId="11" fillId="0" borderId="4" xfId="3" applyFont="1" applyBorder="1" applyAlignment="1">
      <alignment horizontal="left" vertical="top" wrapText="1"/>
    </xf>
    <xf numFmtId="0" fontId="15" fillId="0" borderId="0" xfId="0" applyFont="1"/>
    <xf numFmtId="14" fontId="2" fillId="0" borderId="0" xfId="2" applyNumberFormat="1" applyAlignment="1">
      <alignment vertical="center" wrapText="1"/>
    </xf>
    <xf numFmtId="164" fontId="2" fillId="0" borderId="0" xfId="2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6" fillId="0" borderId="1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vertical="center" wrapText="1"/>
    </xf>
    <xf numFmtId="0" fontId="6" fillId="0" borderId="4" xfId="3" applyFont="1" applyBorder="1" applyAlignment="1">
      <alignment horizontal="left" vertical="top"/>
    </xf>
    <xf numFmtId="2" fontId="6" fillId="0" borderId="2" xfId="2" quotePrefix="1" applyNumberFormat="1" applyFont="1" applyBorder="1" applyAlignment="1">
      <alignment horizontal="left"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vertical="top" wrapText="1"/>
    </xf>
    <xf numFmtId="0" fontId="9" fillId="0" borderId="0" xfId="0" applyFont="1"/>
    <xf numFmtId="0" fontId="13" fillId="0" borderId="0" xfId="2" applyNumberFormat="1" applyFont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0" borderId="4" xfId="3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6" fillId="3" borderId="4" xfId="3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wrapText="1"/>
    </xf>
    <xf numFmtId="0" fontId="11" fillId="2" borderId="4" xfId="0" applyNumberFormat="1" applyFont="1" applyFill="1" applyBorder="1" applyAlignment="1">
      <alignment wrapText="1"/>
    </xf>
    <xf numFmtId="0" fontId="22" fillId="0" borderId="1" xfId="0" quotePrefix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0" fontId="22" fillId="0" borderId="4" xfId="0" applyFont="1" applyBorder="1"/>
    <xf numFmtId="0" fontId="22" fillId="0" borderId="4" xfId="0" applyFont="1" applyBorder="1" applyAlignment="1">
      <alignment vertical="center"/>
    </xf>
    <xf numFmtId="0" fontId="22" fillId="0" borderId="7" xfId="0" quotePrefix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1" fillId="0" borderId="4" xfId="3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vertical="top" wrapText="1"/>
    </xf>
    <xf numFmtId="0" fontId="3" fillId="4" borderId="4" xfId="2" applyNumberFormat="1" applyFont="1" applyFill="1" applyBorder="1" applyAlignment="1">
      <alignment horizontal="left" vertical="center" wrapText="1"/>
    </xf>
    <xf numFmtId="49" fontId="5" fillId="5" borderId="1" xfId="2" applyNumberFormat="1" applyFont="1" applyFill="1" applyBorder="1" applyAlignment="1">
      <alignment horizontal="right" vertical="center" wrapText="1"/>
    </xf>
    <xf numFmtId="49" fontId="5" fillId="5" borderId="3" xfId="2" applyNumberFormat="1" applyFont="1" applyFill="1" applyBorder="1" applyAlignment="1">
      <alignment horizontal="left" vertical="center" wrapText="1"/>
    </xf>
    <xf numFmtId="0" fontId="5" fillId="5" borderId="4" xfId="2" quotePrefix="1" applyNumberFormat="1" applyFont="1" applyFill="1" applyBorder="1" applyAlignment="1">
      <alignment vertical="center" wrapText="1"/>
    </xf>
    <xf numFmtId="0" fontId="11" fillId="5" borderId="4" xfId="2" applyNumberFormat="1" applyFont="1" applyFill="1" applyBorder="1" applyAlignment="1">
      <alignment horizontal="center" wrapText="1"/>
    </xf>
    <xf numFmtId="16" fontId="6" fillId="5" borderId="3" xfId="2" quotePrefix="1" applyNumberFormat="1" applyFont="1" applyFill="1" applyBorder="1" applyAlignment="1">
      <alignment horizontal="right" vertical="center" wrapText="1"/>
    </xf>
    <xf numFmtId="49" fontId="6" fillId="5" borderId="2" xfId="2" quotePrefix="1" applyNumberFormat="1" applyFont="1" applyFill="1" applyBorder="1" applyAlignment="1">
      <alignment horizontal="left" vertical="center" wrapText="1"/>
    </xf>
    <xf numFmtId="0" fontId="5" fillId="5" borderId="4" xfId="3" applyFont="1" applyFill="1" applyBorder="1" applyAlignment="1">
      <alignment horizontal="left" vertical="center" wrapText="1"/>
    </xf>
    <xf numFmtId="0" fontId="5" fillId="5" borderId="1" xfId="2" quotePrefix="1" applyNumberFormat="1" applyFont="1" applyFill="1" applyBorder="1" applyAlignment="1">
      <alignment vertical="center" wrapText="1"/>
    </xf>
    <xf numFmtId="0" fontId="5" fillId="5" borderId="4" xfId="2" quotePrefix="1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0" fontId="6" fillId="5" borderId="3" xfId="2" applyNumberFormat="1" applyFont="1" applyFill="1" applyBorder="1" applyAlignment="1">
      <alignment vertical="center" wrapText="1"/>
    </xf>
    <xf numFmtId="0" fontId="4" fillId="5" borderId="2" xfId="3" quotePrefix="1" applyFont="1" applyFill="1" applyBorder="1" applyAlignment="1">
      <alignment horizontal="right" vertical="center" readingOrder="1"/>
    </xf>
    <xf numFmtId="167" fontId="4" fillId="5" borderId="4" xfId="1" applyNumberFormat="1" applyFont="1" applyFill="1" applyBorder="1" applyAlignment="1">
      <alignment horizontal="center" vertical="center" wrapText="1"/>
    </xf>
    <xf numFmtId="0" fontId="4" fillId="0" borderId="8" xfId="2" applyNumberFormat="1" applyFont="1" applyBorder="1" applyAlignment="1">
      <alignment vertical="center" wrapText="1"/>
    </xf>
    <xf numFmtId="0" fontId="6" fillId="5" borderId="2" xfId="2" quotePrefix="1" applyNumberFormat="1" applyFont="1" applyFill="1" applyBorder="1" applyAlignment="1">
      <alignment horizontal="left" vertical="center" wrapText="1"/>
    </xf>
    <xf numFmtId="166" fontId="4" fillId="5" borderId="4" xfId="1" applyNumberFormat="1" applyFont="1" applyFill="1" applyBorder="1" applyAlignment="1">
      <alignment horizontal="center" vertical="center" wrapText="1"/>
    </xf>
    <xf numFmtId="0" fontId="3" fillId="5" borderId="4" xfId="2" applyNumberFormat="1" applyFont="1" applyFill="1" applyBorder="1" applyAlignment="1">
      <alignment horizontal="left" vertical="center" wrapText="1"/>
    </xf>
    <xf numFmtId="49" fontId="5" fillId="4" borderId="3" xfId="2" applyNumberFormat="1" applyFont="1" applyFill="1" applyBorder="1" applyAlignment="1">
      <alignment horizontal="left" vertical="center" wrapText="1"/>
    </xf>
    <xf numFmtId="49" fontId="5" fillId="4" borderId="1" xfId="2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wrapText="1"/>
    </xf>
    <xf numFmtId="0" fontId="6" fillId="4" borderId="3" xfId="2" applyNumberFormat="1" applyFont="1" applyFill="1" applyBorder="1" applyAlignment="1">
      <alignment vertical="center" wrapText="1"/>
    </xf>
    <xf numFmtId="166" fontId="4" fillId="4" borderId="4" xfId="1" applyNumberFormat="1" applyFont="1" applyFill="1" applyBorder="1" applyAlignment="1">
      <alignment horizontal="center" vertical="center" wrapText="1"/>
    </xf>
    <xf numFmtId="49" fontId="5" fillId="6" borderId="1" xfId="2" applyNumberFormat="1" applyFont="1" applyFill="1" applyBorder="1" applyAlignment="1">
      <alignment horizontal="right" vertical="center" wrapText="1"/>
    </xf>
    <xf numFmtId="49" fontId="5" fillId="6" borderId="3" xfId="2" applyNumberFormat="1" applyFont="1" applyFill="1" applyBorder="1" applyAlignment="1">
      <alignment horizontal="left" vertical="center" wrapText="1"/>
    </xf>
    <xf numFmtId="0" fontId="5" fillId="6" borderId="4" xfId="2" quotePrefix="1" applyNumberFormat="1" applyFont="1" applyFill="1" applyBorder="1" applyAlignment="1">
      <alignment vertical="center" wrapText="1"/>
    </xf>
    <xf numFmtId="0" fontId="11" fillId="6" borderId="4" xfId="2" applyNumberFormat="1" applyFont="1" applyFill="1" applyBorder="1" applyAlignment="1">
      <alignment horizontal="center" wrapText="1"/>
    </xf>
    <xf numFmtId="16" fontId="6" fillId="6" borderId="3" xfId="2" quotePrefix="1" applyNumberFormat="1" applyFont="1" applyFill="1" applyBorder="1" applyAlignment="1">
      <alignment horizontal="right" vertical="center" wrapText="1"/>
    </xf>
    <xf numFmtId="0" fontId="6" fillId="6" borderId="2" xfId="2" quotePrefix="1" applyNumberFormat="1" applyFont="1" applyFill="1" applyBorder="1" applyAlignment="1">
      <alignment horizontal="left" vertical="center" wrapText="1"/>
    </xf>
    <xf numFmtId="0" fontId="5" fillId="6" borderId="1" xfId="2" quotePrefix="1" applyNumberFormat="1" applyFont="1" applyFill="1" applyBorder="1" applyAlignment="1">
      <alignment vertical="center" wrapText="1"/>
    </xf>
    <xf numFmtId="0" fontId="5" fillId="6" borderId="4" xfId="2" quotePrefix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wrapText="1"/>
    </xf>
    <xf numFmtId="0" fontId="6" fillId="6" borderId="3" xfId="2" applyNumberFormat="1" applyFont="1" applyFill="1" applyBorder="1" applyAlignment="1">
      <alignment vertical="center" wrapText="1"/>
    </xf>
    <xf numFmtId="0" fontId="4" fillId="6" borderId="2" xfId="3" quotePrefix="1" applyFont="1" applyFill="1" applyBorder="1" applyAlignment="1">
      <alignment horizontal="right" vertical="center" readingOrder="1"/>
    </xf>
    <xf numFmtId="166" fontId="4" fillId="6" borderId="4" xfId="1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6" fillId="0" borderId="4" xfId="3" applyFont="1" applyFill="1" applyBorder="1" applyAlignment="1">
      <alignment horizontal="left" vertical="top"/>
    </xf>
    <xf numFmtId="0" fontId="26" fillId="0" borderId="2" xfId="2" applyNumberFormat="1" applyFont="1" applyBorder="1" applyAlignment="1">
      <alignment horizontal="center" vertical="center" wrapText="1"/>
    </xf>
    <xf numFmtId="165" fontId="26" fillId="0" borderId="4" xfId="2" applyNumberFormat="1" applyFont="1" applyBorder="1" applyAlignment="1">
      <alignment horizontal="center" vertical="center" wrapText="1"/>
    </xf>
    <xf numFmtId="0" fontId="4" fillId="0" borderId="0" xfId="2" applyNumberFormat="1" applyFont="1" applyAlignment="1">
      <alignment horizontal="left" vertical="center" wrapText="1"/>
    </xf>
    <xf numFmtId="0" fontId="6" fillId="0" borderId="1" xfId="2" applyNumberFormat="1" applyFont="1" applyBorder="1" applyAlignment="1">
      <alignment horizontal="left" vertical="top" wrapText="1"/>
    </xf>
    <xf numFmtId="0" fontId="6" fillId="0" borderId="3" xfId="2" applyNumberFormat="1" applyFont="1" applyBorder="1" applyAlignment="1">
      <alignment horizontal="left" vertical="top" wrapText="1"/>
    </xf>
    <xf numFmtId="0" fontId="6" fillId="0" borderId="1" xfId="2" quotePrefix="1" applyNumberFormat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27" fillId="5" borderId="4" xfId="2" quotePrefix="1" applyNumberFormat="1" applyFont="1" applyFill="1" applyBorder="1" applyAlignment="1">
      <alignment horizontal="center" vertical="center" wrapText="1"/>
    </xf>
    <xf numFmtId="0" fontId="26" fillId="0" borderId="4" xfId="2" applyNumberFormat="1" applyFont="1" applyBorder="1" applyAlignment="1">
      <alignment horizontal="center" vertical="center" wrapText="1"/>
    </xf>
    <xf numFmtId="166" fontId="26" fillId="0" borderId="4" xfId="1" applyNumberFormat="1" applyFont="1" applyBorder="1" applyAlignment="1">
      <alignment horizontal="center" vertical="center" wrapText="1"/>
    </xf>
    <xf numFmtId="0" fontId="28" fillId="5" borderId="4" xfId="2" applyNumberFormat="1" applyFont="1" applyFill="1" applyBorder="1" applyAlignment="1">
      <alignment horizontal="center" wrapText="1"/>
    </xf>
    <xf numFmtId="0" fontId="26" fillId="0" borderId="4" xfId="3" applyFont="1" applyFill="1" applyBorder="1" applyAlignment="1">
      <alignment horizontal="left" vertical="top" wrapText="1"/>
    </xf>
    <xf numFmtId="0" fontId="29" fillId="5" borderId="5" xfId="3" quotePrefix="1" applyFont="1" applyFill="1" applyBorder="1" applyAlignment="1">
      <alignment horizontal="right" vertical="center" readingOrder="1"/>
    </xf>
    <xf numFmtId="0" fontId="29" fillId="4" borderId="2" xfId="3" quotePrefix="1" applyFont="1" applyFill="1" applyBorder="1" applyAlignment="1">
      <alignment horizontal="right" vertical="center" readingOrder="1"/>
    </xf>
    <xf numFmtId="0" fontId="29" fillId="5" borderId="2" xfId="3" quotePrefix="1" applyFont="1" applyFill="1" applyBorder="1" applyAlignment="1">
      <alignment horizontal="right" vertical="center" readingOrder="1"/>
    </xf>
    <xf numFmtId="0" fontId="26" fillId="2" borderId="4" xfId="0" applyNumberFormat="1" applyFont="1" applyFill="1" applyBorder="1" applyAlignment="1">
      <alignment wrapText="1"/>
    </xf>
    <xf numFmtId="0" fontId="30" fillId="2" borderId="4" xfId="0" applyNumberFormat="1" applyFont="1" applyFill="1" applyBorder="1" applyAlignment="1">
      <alignment wrapText="1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33" fillId="0" borderId="1" xfId="0" quotePrefix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0" fontId="33" fillId="0" borderId="4" xfId="0" applyFont="1" applyBorder="1"/>
    <xf numFmtId="14" fontId="2" fillId="0" borderId="0" xfId="2" applyNumberFormat="1">
      <alignment vertical="center" wrapText="1"/>
    </xf>
    <xf numFmtId="0" fontId="4" fillId="0" borderId="0" xfId="2" applyNumberFormat="1" applyFont="1">
      <alignment vertical="center" wrapText="1"/>
    </xf>
    <xf numFmtId="0" fontId="5" fillId="5" borderId="4" xfId="2" quotePrefix="1" applyNumberFormat="1" applyFont="1" applyFill="1" applyBorder="1">
      <alignment vertical="center" wrapText="1"/>
    </xf>
    <xf numFmtId="0" fontId="5" fillId="5" borderId="1" xfId="2" quotePrefix="1" applyNumberFormat="1" applyFont="1" applyFill="1" applyBorder="1">
      <alignment vertical="center" wrapText="1"/>
    </xf>
    <xf numFmtId="0" fontId="6" fillId="0" borderId="4" xfId="0" applyFont="1" applyBorder="1" applyAlignment="1">
      <alignment wrapText="1"/>
    </xf>
    <xf numFmtId="0" fontId="6" fillId="0" borderId="4" xfId="2" applyNumberFormat="1" applyFont="1" applyBorder="1">
      <alignment vertical="center" wrapText="1"/>
    </xf>
    <xf numFmtId="0" fontId="6" fillId="5" borderId="3" xfId="2" applyNumberFormat="1" applyFont="1" applyFill="1" applyBorder="1">
      <alignment vertical="center" wrapText="1"/>
    </xf>
    <xf numFmtId="0" fontId="6" fillId="2" borderId="4" xfId="0" applyFont="1" applyFill="1" applyBorder="1" applyAlignment="1">
      <alignment wrapText="1"/>
    </xf>
    <xf numFmtId="0" fontId="0" fillId="0" borderId="4" xfId="0" applyBorder="1"/>
    <xf numFmtId="0" fontId="36" fillId="0" borderId="4" xfId="0" applyFont="1" applyBorder="1"/>
    <xf numFmtId="166" fontId="4" fillId="5" borderId="4" xfId="4" applyNumberFormat="1" applyFont="1" applyFill="1" applyBorder="1" applyAlignment="1">
      <alignment horizontal="center" vertical="center" wrapText="1"/>
    </xf>
    <xf numFmtId="166" fontId="4" fillId="4" borderId="4" xfId="4" applyNumberFormat="1" applyFont="1" applyFill="1" applyBorder="1" applyAlignment="1">
      <alignment horizontal="center" vertical="center" wrapText="1"/>
    </xf>
    <xf numFmtId="166" fontId="4" fillId="5" borderId="4" xfId="4" applyNumberFormat="1" applyFont="1" applyFill="1" applyBorder="1" applyAlignment="1">
      <alignment horizontal="center" vertical="center" wrapText="1"/>
    </xf>
    <xf numFmtId="166" fontId="4" fillId="5" borderId="4" xfId="4" applyNumberFormat="1" applyFont="1" applyFill="1" applyBorder="1" applyAlignment="1">
      <alignment horizontal="center" vertical="center" wrapText="1"/>
    </xf>
    <xf numFmtId="166" fontId="4" fillId="5" borderId="4" xfId="4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" fontId="0" fillId="6" borderId="4" xfId="0" applyNumberFormat="1" applyFill="1" applyBorder="1"/>
    <xf numFmtId="167" fontId="4" fillId="5" borderId="4" xfId="5" applyNumberFormat="1" applyFont="1" applyFill="1" applyBorder="1" applyAlignment="1">
      <alignment horizontal="center" vertical="center" wrapText="1"/>
    </xf>
    <xf numFmtId="167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4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6" borderId="4" xfId="5" applyNumberFormat="1" applyFont="1" applyFill="1" applyBorder="1" applyAlignment="1">
      <alignment horizontal="center" vertical="center" wrapText="1"/>
    </xf>
    <xf numFmtId="165" fontId="4" fillId="5" borderId="4" xfId="5" applyNumberFormat="1" applyFont="1" applyFill="1" applyBorder="1" applyAlignment="1">
      <alignment horizontal="center" vertical="center" wrapText="1"/>
    </xf>
    <xf numFmtId="165" fontId="4" fillId="5" borderId="4" xfId="5" applyNumberFormat="1" applyFont="1" applyFill="1" applyBorder="1" applyAlignment="1">
      <alignment horizontal="center" vertical="center" wrapText="1"/>
    </xf>
    <xf numFmtId="165" fontId="4" fillId="5" borderId="4" xfId="5" applyNumberFormat="1" applyFont="1" applyFill="1" applyBorder="1" applyAlignment="1">
      <alignment horizontal="center" vertical="center" wrapText="1"/>
    </xf>
    <xf numFmtId="165" fontId="4" fillId="5" borderId="4" xfId="5" applyNumberFormat="1" applyFont="1" applyFill="1" applyBorder="1" applyAlignment="1">
      <alignment horizontal="center" vertical="center" wrapText="1"/>
    </xf>
    <xf numFmtId="4" fontId="4" fillId="5" borderId="4" xfId="5" applyNumberFormat="1" applyFont="1" applyFill="1" applyBorder="1" applyAlignment="1">
      <alignment horizontal="center" vertical="center" wrapText="1"/>
    </xf>
    <xf numFmtId="167" fontId="4" fillId="5" borderId="4" xfId="5" applyNumberFormat="1" applyFont="1" applyFill="1" applyBorder="1" applyAlignment="1">
      <alignment horizontal="center" vertical="center" wrapText="1"/>
    </xf>
    <xf numFmtId="165" fontId="4" fillId="5" borderId="4" xfId="5" applyNumberFormat="1" applyFont="1" applyFill="1" applyBorder="1" applyAlignment="1">
      <alignment horizontal="center" vertical="center" wrapText="1"/>
    </xf>
    <xf numFmtId="0" fontId="0" fillId="6" borderId="4" xfId="0" applyFill="1" applyBorder="1"/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4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4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7" fontId="4" fillId="5" borderId="4" xfId="5" applyNumberFormat="1" applyFont="1" applyFill="1" applyBorder="1" applyAlignment="1">
      <alignment horizontal="center" vertical="center" wrapText="1"/>
    </xf>
    <xf numFmtId="167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5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4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top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7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3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166" fontId="49" fillId="7" borderId="9" xfId="36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166" fontId="49" fillId="8" borderId="9" xfId="36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wrapText="1"/>
    </xf>
    <xf numFmtId="170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167" fontId="4" fillId="5" borderId="4" xfId="35" applyNumberFormat="1" applyFont="1" applyFill="1" applyBorder="1" applyAlignment="1">
      <alignment horizontal="center" vertical="center" wrapText="1"/>
    </xf>
    <xf numFmtId="167" fontId="4" fillId="5" borderId="4" xfId="35" applyNumberFormat="1" applyFont="1" applyFill="1" applyBorder="1" applyAlignment="1">
      <alignment horizontal="center" vertical="center" wrapText="1"/>
    </xf>
    <xf numFmtId="166" fontId="4" fillId="5" borderId="4" xfId="35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166" fontId="4" fillId="5" borderId="4" xfId="35" applyNumberFormat="1" applyFont="1" applyFill="1" applyBorder="1" applyAlignment="1">
      <alignment horizontal="center" vertical="center" wrapText="1"/>
    </xf>
    <xf numFmtId="166" fontId="4" fillId="0" borderId="4" xfId="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0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32" fillId="0" borderId="0" xfId="0" applyFont="1" applyAlignment="1"/>
    <xf numFmtId="0" fontId="0" fillId="0" borderId="0" xfId="0" applyAlignment="1"/>
    <xf numFmtId="0" fontId="2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5" fillId="0" borderId="4" xfId="0" applyFont="1" applyBorder="1" applyAlignment="1">
      <alignment wrapText="1"/>
    </xf>
    <xf numFmtId="0" fontId="6" fillId="0" borderId="4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right" vertical="top" wrapText="1"/>
    </xf>
    <xf numFmtId="0" fontId="6" fillId="0" borderId="2" xfId="2" applyNumberFormat="1" applyFont="1" applyBorder="1" applyAlignment="1">
      <alignment horizontal="right" vertical="top" wrapText="1"/>
    </xf>
    <xf numFmtId="0" fontId="6" fillId="0" borderId="4" xfId="2" quotePrefix="1" applyNumberFormat="1" applyFont="1" applyBorder="1" applyAlignment="1">
      <alignment vertical="top" wrapText="1"/>
    </xf>
    <xf numFmtId="0" fontId="12" fillId="0" borderId="0" xfId="2" applyNumberFormat="1" applyFont="1" applyAlignment="1">
      <alignment horizontal="center" wrapText="1"/>
    </xf>
    <xf numFmtId="0" fontId="13" fillId="0" borderId="0" xfId="2" applyNumberFormat="1" applyFont="1" applyAlignment="1">
      <alignment horizontal="center" wrapText="1"/>
    </xf>
    <xf numFmtId="0" fontId="4" fillId="0" borderId="0" xfId="2" applyNumberFormat="1" applyFont="1" applyAlignment="1">
      <alignment horizontal="left" vertical="center" wrapText="1"/>
    </xf>
    <xf numFmtId="0" fontId="14" fillId="0" borderId="0" xfId="2" applyNumberFormat="1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" fontId="3" fillId="4" borderId="1" xfId="2" quotePrefix="1" applyNumberFormat="1" applyFont="1" applyFill="1" applyBorder="1" applyAlignment="1">
      <alignment horizontal="center" vertical="center" wrapText="1"/>
    </xf>
    <xf numFmtId="16" fontId="3" fillId="4" borderId="2" xfId="2" quotePrefix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1" xfId="2" quotePrefix="1" applyNumberFormat="1" applyFont="1" applyFill="1" applyBorder="1" applyAlignment="1">
      <alignment horizontal="center" vertical="center" wrapText="1"/>
    </xf>
    <xf numFmtId="0" fontId="5" fillId="5" borderId="3" xfId="2" quotePrefix="1" applyNumberFormat="1" applyFont="1" applyFill="1" applyBorder="1" applyAlignment="1">
      <alignment horizontal="center" vertical="center" wrapText="1"/>
    </xf>
    <xf numFmtId="0" fontId="5" fillId="5" borderId="2" xfId="2" quotePrefix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17" fillId="4" borderId="1" xfId="2" applyNumberFormat="1" applyFont="1" applyFill="1" applyBorder="1" applyAlignment="1">
      <alignment horizontal="center" vertical="center" wrapText="1"/>
    </xf>
    <xf numFmtId="0" fontId="17" fillId="4" borderId="3" xfId="2" applyNumberFormat="1" applyFont="1" applyFill="1" applyBorder="1" applyAlignment="1">
      <alignment horizontal="center" vertical="center" wrapText="1"/>
    </xf>
    <xf numFmtId="0" fontId="17" fillId="4" borderId="2" xfId="2" applyNumberFormat="1" applyFont="1" applyFill="1" applyBorder="1" applyAlignment="1">
      <alignment horizontal="center" vertical="center" wrapText="1"/>
    </xf>
    <xf numFmtId="0" fontId="18" fillId="4" borderId="1" xfId="2" applyNumberFormat="1" applyFont="1" applyFill="1" applyBorder="1" applyAlignment="1">
      <alignment horizontal="center" vertical="center" wrapText="1"/>
    </xf>
    <xf numFmtId="16" fontId="3" fillId="5" borderId="1" xfId="2" quotePrefix="1" applyNumberFormat="1" applyFont="1" applyFill="1" applyBorder="1" applyAlignment="1">
      <alignment horizontal="center" vertical="center" wrapText="1"/>
    </xf>
    <xf numFmtId="16" fontId="3" fillId="5" borderId="2" xfId="2" quotePrefix="1" applyNumberFormat="1" applyFont="1" applyFill="1" applyBorder="1" applyAlignment="1">
      <alignment horizontal="center" vertical="center" wrapText="1"/>
    </xf>
    <xf numFmtId="0" fontId="18" fillId="5" borderId="1" xfId="2" applyNumberFormat="1" applyFont="1" applyFill="1" applyBorder="1" applyAlignment="1">
      <alignment horizontal="center" vertical="center" wrapText="1"/>
    </xf>
    <xf numFmtId="0" fontId="17" fillId="5" borderId="3" xfId="2" applyNumberFormat="1" applyFont="1" applyFill="1" applyBorder="1" applyAlignment="1">
      <alignment horizontal="center" vertical="center" wrapText="1"/>
    </xf>
    <xf numFmtId="0" fontId="17" fillId="5" borderId="2" xfId="2" applyNumberFormat="1" applyFont="1" applyFill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right" vertical="top" wrapText="1"/>
    </xf>
    <xf numFmtId="0" fontId="6" fillId="0" borderId="4" xfId="2" quotePrefix="1" applyNumberFormat="1" applyFont="1" applyBorder="1" applyAlignment="1">
      <alignment horizontal="left" vertical="top" wrapText="1"/>
    </xf>
    <xf numFmtId="0" fontId="6" fillId="0" borderId="4" xfId="2" applyNumberFormat="1" applyFont="1" applyBorder="1" applyAlignment="1">
      <alignment horizontal="left" vertical="top" wrapText="1"/>
    </xf>
    <xf numFmtId="0" fontId="6" fillId="0" borderId="1" xfId="2" quotePrefix="1" applyNumberFormat="1" applyFont="1" applyBorder="1" applyAlignment="1">
      <alignment horizontal="left" vertical="top" wrapText="1"/>
    </xf>
    <xf numFmtId="0" fontId="6" fillId="0" borderId="3" xfId="2" applyNumberFormat="1" applyFont="1" applyBorder="1" applyAlignment="1">
      <alignment horizontal="left" vertical="top" wrapText="1"/>
    </xf>
    <xf numFmtId="0" fontId="6" fillId="0" borderId="2" xfId="2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6" fillId="0" borderId="1" xfId="2" applyNumberFormat="1" applyFont="1" applyBorder="1" applyAlignment="1">
      <alignment horizontal="left" vertical="top" wrapText="1"/>
    </xf>
    <xf numFmtId="0" fontId="18" fillId="4" borderId="3" xfId="2" applyNumberFormat="1" applyFont="1" applyFill="1" applyBorder="1" applyAlignment="1">
      <alignment horizontal="center" vertical="center" wrapText="1"/>
    </xf>
    <xf numFmtId="0" fontId="18" fillId="4" borderId="2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>
      <alignment vertical="top" wrapText="1"/>
    </xf>
    <xf numFmtId="0" fontId="6" fillId="0" borderId="3" xfId="2" applyNumberFormat="1" applyFont="1" applyBorder="1" applyAlignment="1">
      <alignment vertical="top" wrapText="1"/>
    </xf>
    <xf numFmtId="0" fontId="6" fillId="0" borderId="1" xfId="2" quotePrefix="1" applyNumberFormat="1" applyFont="1" applyBorder="1" applyAlignment="1">
      <alignment vertical="top" wrapText="1"/>
    </xf>
    <xf numFmtId="0" fontId="6" fillId="0" borderId="3" xfId="2" quotePrefix="1" applyNumberFormat="1" applyFont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6" borderId="1" xfId="2" quotePrefix="1" applyNumberFormat="1" applyFont="1" applyFill="1" applyBorder="1" applyAlignment="1">
      <alignment horizontal="center" vertical="center" wrapText="1"/>
    </xf>
    <xf numFmtId="0" fontId="5" fillId="6" borderId="3" xfId="2" quotePrefix="1" applyNumberFormat="1" applyFont="1" applyFill="1" applyBorder="1" applyAlignment="1">
      <alignment horizontal="center" vertical="center" wrapText="1"/>
    </xf>
    <xf numFmtId="0" fontId="5" fillId="6" borderId="2" xfId="2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16" fontId="3" fillId="4" borderId="4" xfId="2" quotePrefix="1" applyNumberFormat="1" applyFont="1" applyFill="1" applyBorder="1" applyAlignment="1">
      <alignment horizontal="center" vertical="center" wrapText="1"/>
    </xf>
    <xf numFmtId="0" fontId="18" fillId="4" borderId="4" xfId="2" applyNumberFormat="1" applyFont="1" applyFill="1" applyBorder="1" applyAlignment="1">
      <alignment horizontal="center" vertical="center" wrapText="1"/>
    </xf>
    <xf numFmtId="0" fontId="17" fillId="4" borderId="4" xfId="2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wrapText="1"/>
    </xf>
    <xf numFmtId="49" fontId="11" fillId="5" borderId="3" xfId="0" applyNumberFormat="1" applyFont="1" applyFill="1" applyBorder="1" applyAlignment="1">
      <alignment horizontal="center" wrapText="1"/>
    </xf>
    <xf numFmtId="49" fontId="11" fillId="5" borderId="2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wrapText="1"/>
    </xf>
    <xf numFmtId="0" fontId="34" fillId="0" borderId="0" xfId="2" applyNumberFormat="1" applyFont="1" applyAlignment="1">
      <alignment horizontal="center" wrapText="1"/>
    </xf>
    <xf numFmtId="0" fontId="50" fillId="0" borderId="0" xfId="0" applyFont="1"/>
    <xf numFmtId="0" fontId="51" fillId="0" borderId="0" xfId="0" applyFont="1"/>
  </cellXfs>
  <cellStyles count="37">
    <cellStyle name="Currency" xfId="1" builtinId="4"/>
    <cellStyle name="Currency 2" xfId="4"/>
    <cellStyle name="Currency 2 2" xfId="25"/>
    <cellStyle name="Currency 3" xfId="5"/>
    <cellStyle name="Currency 4" xfId="33"/>
    <cellStyle name="Currency 5" xfId="35"/>
    <cellStyle name="Excel Built-in Normal" xfId="8"/>
    <cellStyle name="Excel Built-in Normal 2" xfId="7"/>
    <cellStyle name="Hipersaite 2" xfId="6"/>
    <cellStyle name="Hyperlink 2" xfId="21"/>
    <cellStyle name="Hyperlink 3" xfId="29"/>
    <cellStyle name="Normal" xfId="0" builtinId="0"/>
    <cellStyle name="Normal 10" xfId="27"/>
    <cellStyle name="Normal 2" xfId="3"/>
    <cellStyle name="Normal 2 2" xfId="23"/>
    <cellStyle name="Normal 2 2 2" xfId="28"/>
    <cellStyle name="Normal 2 2 2 2" xfId="20"/>
    <cellStyle name="Normal 2 3" xfId="9"/>
    <cellStyle name="Normal 2 7" xfId="19"/>
    <cellStyle name="Normal 3" xfId="10"/>
    <cellStyle name="Normal 3 2" xfId="11"/>
    <cellStyle name="Normal 4" xfId="2"/>
    <cellStyle name="Normal 4 2" xfId="32"/>
    <cellStyle name="Normal 4 2 2" xfId="34"/>
    <cellStyle name="Normal 4 3" xfId="12"/>
    <cellStyle name="Normal 5" xfId="30"/>
    <cellStyle name="Normal 6" xfId="26"/>
    <cellStyle name="Normal 7" xfId="31"/>
    <cellStyle name="Normal 8" xfId="36"/>
    <cellStyle name="Parastais 2" xfId="22"/>
    <cellStyle name="Parasts 2" xfId="13"/>
    <cellStyle name="Parasts 3" xfId="14"/>
    <cellStyle name="Parasts 4" xfId="15"/>
    <cellStyle name="Percent 2" xfId="24"/>
    <cellStyle name="Procenti 2" xfId="16"/>
    <cellStyle name="Procenti 2 2" xfId="17"/>
    <cellStyle name="Procenti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Y64"/>
  <sheetViews>
    <sheetView tabSelected="1" topLeftCell="A5" workbookViewId="0">
      <pane xSplit="1" ySplit="5" topLeftCell="D10" activePane="bottomRight" state="frozen"/>
      <selection activeCell="A5" sqref="A5"/>
      <selection pane="topRight" activeCell="B5" sqref="B5"/>
      <selection pane="bottomLeft" activeCell="A10" sqref="A10"/>
      <selection pane="bottomRight" activeCell="E22" sqref="E22"/>
    </sheetView>
  </sheetViews>
  <sheetFormatPr defaultRowHeight="15" x14ac:dyDescent="0.25"/>
  <cols>
    <col min="1" max="1" width="4.5703125" customWidth="1"/>
    <col min="2" max="2" width="8.42578125" customWidth="1"/>
    <col min="3" max="3" width="7.85546875" customWidth="1"/>
    <col min="4" max="4" width="74.140625" customWidth="1"/>
    <col min="5" max="5" width="14.28515625" customWidth="1"/>
    <col min="6" max="6" width="14.5703125" customWidth="1"/>
    <col min="7" max="7" width="13.7109375" customWidth="1"/>
    <col min="8" max="8" width="11.7109375" customWidth="1"/>
    <col min="9" max="9" width="14" customWidth="1"/>
    <col min="10" max="10" width="13.5703125" customWidth="1"/>
    <col min="11" max="11" width="12.140625" customWidth="1"/>
    <col min="12" max="12" width="12.5703125" customWidth="1"/>
    <col min="13" max="13" width="12.7109375" customWidth="1"/>
    <col min="14" max="14" width="13.7109375" customWidth="1"/>
    <col min="15" max="15" width="11.5703125" customWidth="1"/>
    <col min="16" max="16" width="13.85546875" customWidth="1"/>
    <col min="17" max="17" width="12.42578125" customWidth="1"/>
    <col min="18" max="18" width="15.140625" customWidth="1"/>
    <col min="19" max="19" width="14" customWidth="1"/>
    <col min="20" max="20" width="13.28515625" customWidth="1"/>
    <col min="21" max="21" width="13" customWidth="1"/>
    <col min="22" max="22" width="12.85546875" customWidth="1"/>
    <col min="23" max="23" width="11.42578125" customWidth="1"/>
    <col min="24" max="24" width="13.28515625" customWidth="1"/>
    <col min="25" max="25" width="12.85546875" customWidth="1"/>
  </cols>
  <sheetData>
    <row r="2" spans="1:25" ht="15.75" x14ac:dyDescent="0.25">
      <c r="D2" s="134" t="s">
        <v>792</v>
      </c>
    </row>
    <row r="3" spans="1:25" ht="15.75" x14ac:dyDescent="0.25">
      <c r="D3" s="134" t="s">
        <v>793</v>
      </c>
    </row>
    <row r="4" spans="1:25" x14ac:dyDescent="0.25">
      <c r="D4" s="135" t="s">
        <v>794</v>
      </c>
    </row>
    <row r="5" spans="1:25" x14ac:dyDescent="0.25">
      <c r="D5" s="135"/>
    </row>
    <row r="6" spans="1:25" x14ac:dyDescent="0.25">
      <c r="D6" s="347" t="s">
        <v>856</v>
      </c>
      <c r="E6" s="348"/>
      <c r="F6" s="348"/>
      <c r="G6" s="348"/>
      <c r="H6" s="348"/>
      <c r="I6" s="348"/>
    </row>
    <row r="7" spans="1:25" x14ac:dyDescent="0.25">
      <c r="D7" s="277"/>
      <c r="E7" s="278"/>
      <c r="F7" s="278"/>
      <c r="G7" s="278"/>
      <c r="H7" s="278"/>
      <c r="I7" s="278"/>
    </row>
    <row r="8" spans="1:25" ht="18.75" x14ac:dyDescent="0.3">
      <c r="A8" s="275"/>
      <c r="B8" s="275"/>
      <c r="C8" s="275"/>
      <c r="D8" s="275"/>
      <c r="E8" s="213">
        <v>1</v>
      </c>
      <c r="F8" s="213">
        <v>2</v>
      </c>
      <c r="G8" s="213">
        <v>3</v>
      </c>
      <c r="H8" s="213">
        <v>4</v>
      </c>
      <c r="I8" s="213">
        <v>5</v>
      </c>
      <c r="J8" s="213">
        <v>6</v>
      </c>
      <c r="K8" s="213">
        <v>7</v>
      </c>
      <c r="L8" s="213">
        <v>8</v>
      </c>
      <c r="M8" s="213">
        <v>9</v>
      </c>
      <c r="N8" s="213">
        <v>10</v>
      </c>
      <c r="O8" s="213">
        <v>11</v>
      </c>
      <c r="P8" s="213">
        <v>12</v>
      </c>
      <c r="Q8" s="213">
        <v>13</v>
      </c>
      <c r="R8" s="213">
        <v>14</v>
      </c>
      <c r="S8" s="213">
        <v>15</v>
      </c>
      <c r="T8" s="213">
        <v>16</v>
      </c>
      <c r="U8" s="213">
        <v>17</v>
      </c>
      <c r="V8" s="213">
        <v>18</v>
      </c>
      <c r="W8" s="213">
        <v>19</v>
      </c>
      <c r="X8" s="213">
        <v>20</v>
      </c>
      <c r="Y8" s="213">
        <v>21</v>
      </c>
    </row>
    <row r="9" spans="1:25" ht="45.75" x14ac:dyDescent="0.3">
      <c r="A9" s="276" t="s">
        <v>637</v>
      </c>
      <c r="B9" s="276"/>
      <c r="C9" s="276"/>
      <c r="D9" s="276"/>
      <c r="E9" s="153" t="s">
        <v>835</v>
      </c>
      <c r="F9" s="159" t="s">
        <v>836</v>
      </c>
      <c r="G9" s="153" t="s">
        <v>837</v>
      </c>
      <c r="H9" s="159" t="s">
        <v>838</v>
      </c>
      <c r="I9" s="159" t="s">
        <v>839</v>
      </c>
      <c r="J9" s="153" t="s">
        <v>840</v>
      </c>
      <c r="K9" s="153" t="s">
        <v>841</v>
      </c>
      <c r="L9" s="153" t="s">
        <v>842</v>
      </c>
      <c r="M9" s="153" t="s">
        <v>843</v>
      </c>
      <c r="N9" s="153" t="s">
        <v>844</v>
      </c>
      <c r="O9" s="159" t="s">
        <v>845</v>
      </c>
      <c r="P9" s="153" t="s">
        <v>846</v>
      </c>
      <c r="Q9" s="159" t="s">
        <v>847</v>
      </c>
      <c r="R9" s="153" t="s">
        <v>848</v>
      </c>
      <c r="S9" s="159" t="s">
        <v>849</v>
      </c>
      <c r="T9" s="159" t="s">
        <v>850</v>
      </c>
      <c r="U9" s="153" t="s">
        <v>851</v>
      </c>
      <c r="V9" s="153" t="s">
        <v>852</v>
      </c>
      <c r="W9" s="153" t="s">
        <v>853</v>
      </c>
      <c r="X9" s="153" t="s">
        <v>854</v>
      </c>
      <c r="Y9" s="159" t="s">
        <v>855</v>
      </c>
    </row>
    <row r="10" spans="1:25" ht="15.75" x14ac:dyDescent="0.25">
      <c r="A10" s="58" t="s">
        <v>2</v>
      </c>
      <c r="B10" s="59" t="s">
        <v>805</v>
      </c>
      <c r="C10" s="60" t="s">
        <v>59</v>
      </c>
      <c r="D10" s="60"/>
      <c r="E10" s="152"/>
      <c r="F10" s="188">
        <v>63111.95</v>
      </c>
      <c r="G10" s="152"/>
      <c r="H10" s="152"/>
      <c r="I10" s="152"/>
      <c r="J10" s="152"/>
      <c r="K10" s="152"/>
      <c r="L10" s="152"/>
      <c r="M10" s="152"/>
      <c r="N10" s="210">
        <v>82084.5</v>
      </c>
      <c r="O10" s="152"/>
      <c r="P10" s="152"/>
      <c r="Q10" s="152"/>
      <c r="R10" s="152"/>
      <c r="S10" s="243">
        <v>91321.924999999988</v>
      </c>
      <c r="T10" s="152"/>
      <c r="U10" s="152"/>
      <c r="V10" s="152"/>
      <c r="W10" s="152"/>
      <c r="X10" s="152"/>
      <c r="Y10" s="267">
        <v>66191.31</v>
      </c>
    </row>
    <row r="11" spans="1:25" ht="15.75" x14ac:dyDescent="0.25">
      <c r="A11" s="62" t="s">
        <v>3</v>
      </c>
      <c r="B11" s="59" t="s">
        <v>805</v>
      </c>
      <c r="C11" s="61" t="s">
        <v>85</v>
      </c>
      <c r="D11" s="60"/>
      <c r="E11" s="152"/>
      <c r="F11" s="162">
        <v>60280</v>
      </c>
      <c r="G11" s="152"/>
      <c r="H11" s="152"/>
      <c r="I11" s="152"/>
      <c r="J11" s="152"/>
      <c r="K11" s="152"/>
      <c r="L11" s="152"/>
      <c r="M11" s="152"/>
      <c r="N11" s="211">
        <v>58540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268">
        <v>48462</v>
      </c>
    </row>
    <row r="12" spans="1:25" ht="15.75" x14ac:dyDescent="0.25">
      <c r="A12" s="58" t="s">
        <v>4</v>
      </c>
      <c r="B12" s="59" t="s">
        <v>805</v>
      </c>
      <c r="C12" s="61" t="s">
        <v>107</v>
      </c>
      <c r="D12" s="60"/>
      <c r="E12" s="152"/>
      <c r="F12" s="163">
        <v>19023.142857142855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</row>
    <row r="13" spans="1:25" ht="15.75" x14ac:dyDescent="0.25">
      <c r="A13" s="58" t="s">
        <v>5</v>
      </c>
      <c r="B13" s="59" t="s">
        <v>805</v>
      </c>
      <c r="C13" s="270" t="s">
        <v>118</v>
      </c>
      <c r="D13" s="264"/>
      <c r="E13" s="152"/>
      <c r="F13" s="152"/>
      <c r="G13" s="152"/>
      <c r="H13" s="152"/>
      <c r="I13" s="152"/>
      <c r="J13" s="152"/>
      <c r="K13" s="152"/>
      <c r="L13" s="152"/>
      <c r="M13" s="152"/>
      <c r="N13" s="212">
        <v>40054</v>
      </c>
      <c r="O13" s="152"/>
      <c r="P13" s="217">
        <v>76145.279999999999</v>
      </c>
      <c r="Q13" s="152"/>
      <c r="R13" s="152"/>
      <c r="S13" s="244">
        <v>69038.958333333343</v>
      </c>
      <c r="T13" s="152"/>
      <c r="U13" s="250">
        <v>65321.26</v>
      </c>
      <c r="V13" s="152"/>
      <c r="W13" s="152"/>
      <c r="X13" s="152"/>
      <c r="Y13" s="152"/>
    </row>
    <row r="14" spans="1:25" ht="15.75" x14ac:dyDescent="0.25">
      <c r="A14" s="58" t="s">
        <v>6</v>
      </c>
      <c r="B14" s="59" t="s">
        <v>805</v>
      </c>
      <c r="C14" s="61" t="s">
        <v>123</v>
      </c>
      <c r="D14" s="60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218">
        <v>5896</v>
      </c>
      <c r="Q14" s="152"/>
      <c r="R14" s="152"/>
      <c r="S14" s="245">
        <v>8000</v>
      </c>
      <c r="T14" s="152"/>
      <c r="U14" s="251">
        <v>5440</v>
      </c>
      <c r="V14" s="152"/>
      <c r="W14" s="152"/>
      <c r="X14" s="152"/>
      <c r="Y14" s="152"/>
    </row>
    <row r="15" spans="1:25" ht="15.75" x14ac:dyDescent="0.25">
      <c r="A15" s="58" t="s">
        <v>8</v>
      </c>
      <c r="B15" s="59" t="s">
        <v>805</v>
      </c>
      <c r="C15" s="60" t="s">
        <v>139</v>
      </c>
      <c r="D15" s="60"/>
      <c r="E15" s="152"/>
      <c r="F15" s="164">
        <v>16045.830000000002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</row>
    <row r="16" spans="1:25" ht="15.75" x14ac:dyDescent="0.25">
      <c r="A16" s="58" t="s">
        <v>9</v>
      </c>
      <c r="B16" s="59" t="s">
        <v>805</v>
      </c>
      <c r="C16" s="60" t="s">
        <v>186</v>
      </c>
      <c r="D16" s="60"/>
      <c r="E16" s="152"/>
      <c r="F16" s="152"/>
      <c r="G16" s="152"/>
      <c r="H16" s="183">
        <v>2710.909090909091</v>
      </c>
      <c r="I16" s="152"/>
      <c r="J16" s="152"/>
      <c r="K16" s="152"/>
      <c r="L16" s="152"/>
      <c r="M16" s="152"/>
      <c r="N16" s="152"/>
      <c r="O16" s="152"/>
      <c r="P16" s="219">
        <v>1001.9999999999999</v>
      </c>
      <c r="Q16" s="152"/>
      <c r="R16" s="229">
        <v>83150</v>
      </c>
      <c r="S16" s="152"/>
      <c r="T16" s="152"/>
      <c r="U16" s="152"/>
      <c r="V16" s="152"/>
      <c r="W16" s="152"/>
      <c r="X16" s="152"/>
      <c r="Y16" s="152"/>
    </row>
    <row r="17" spans="1:25" ht="15.75" x14ac:dyDescent="0.25">
      <c r="A17" s="58" t="s">
        <v>10</v>
      </c>
      <c r="B17" s="59" t="s">
        <v>805</v>
      </c>
      <c r="C17" s="60" t="s">
        <v>164</v>
      </c>
      <c r="D17" s="60"/>
      <c r="E17" s="152"/>
      <c r="F17" s="165">
        <v>70613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pans="1:25" ht="15.75" x14ac:dyDescent="0.25">
      <c r="A18" s="58" t="s">
        <v>11</v>
      </c>
      <c r="B18" s="59" t="s">
        <v>805</v>
      </c>
      <c r="C18" s="60" t="s">
        <v>170</v>
      </c>
      <c r="D18" s="60"/>
      <c r="E18" s="152"/>
      <c r="F18" s="166">
        <v>13300</v>
      </c>
      <c r="G18" s="152"/>
      <c r="H18" s="152"/>
      <c r="I18" s="152"/>
      <c r="J18" s="152"/>
      <c r="K18" s="204">
        <v>18510</v>
      </c>
      <c r="L18" s="152"/>
      <c r="M18" s="152"/>
      <c r="N18" s="152"/>
      <c r="O18" s="152"/>
      <c r="P18" s="220">
        <v>6184.8</v>
      </c>
      <c r="Q18" s="152"/>
      <c r="R18" s="152"/>
      <c r="S18" s="152"/>
      <c r="T18" s="152"/>
      <c r="U18" s="152"/>
      <c r="V18" s="257">
        <v>26173</v>
      </c>
      <c r="W18" s="152"/>
      <c r="X18" s="152"/>
      <c r="Y18" s="152"/>
    </row>
    <row r="19" spans="1:25" ht="15.75" x14ac:dyDescent="0.25">
      <c r="A19" s="58" t="s">
        <v>12</v>
      </c>
      <c r="B19" s="59" t="s">
        <v>805</v>
      </c>
      <c r="C19" s="60" t="s">
        <v>259</v>
      </c>
      <c r="D19" s="60"/>
      <c r="E19" s="152"/>
      <c r="F19" s="167">
        <v>4105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230">
        <v>2183.1999999999998</v>
      </c>
      <c r="S19" s="152"/>
      <c r="T19" s="152"/>
      <c r="U19" s="152"/>
      <c r="V19" s="258">
        <v>3503.25</v>
      </c>
      <c r="W19" s="152"/>
      <c r="X19" s="152"/>
      <c r="Y19" s="152"/>
    </row>
    <row r="20" spans="1:25" ht="15.75" x14ac:dyDescent="0.25">
      <c r="A20" s="58" t="s">
        <v>13</v>
      </c>
      <c r="B20" s="59" t="s">
        <v>805</v>
      </c>
      <c r="C20" s="60" t="s">
        <v>222</v>
      </c>
      <c r="D20" s="60"/>
      <c r="E20" s="152"/>
      <c r="F20" s="168">
        <v>1924.9999999999998</v>
      </c>
      <c r="G20" s="152"/>
      <c r="H20" s="152"/>
      <c r="I20" s="152"/>
      <c r="J20" s="152"/>
      <c r="K20" s="152"/>
      <c r="L20" s="152"/>
      <c r="M20" s="152"/>
      <c r="N20" s="152"/>
      <c r="O20" s="152"/>
      <c r="P20" s="221">
        <v>1430</v>
      </c>
      <c r="Q20" s="152"/>
      <c r="R20" s="152"/>
      <c r="S20" s="152"/>
      <c r="T20" s="152"/>
      <c r="U20" s="152"/>
      <c r="V20" s="259">
        <v>11715</v>
      </c>
      <c r="W20" s="152"/>
      <c r="X20" s="152"/>
      <c r="Y20" s="152"/>
    </row>
    <row r="21" spans="1:25" ht="15.75" x14ac:dyDescent="0.25">
      <c r="A21" s="58" t="s">
        <v>14</v>
      </c>
      <c r="B21" s="59" t="s">
        <v>805</v>
      </c>
      <c r="C21" s="60" t="s">
        <v>231</v>
      </c>
      <c r="D21" s="60"/>
      <c r="E21" s="152"/>
      <c r="F21" s="169">
        <v>17875</v>
      </c>
      <c r="G21" s="152"/>
      <c r="H21" s="152"/>
      <c r="I21" s="152"/>
      <c r="J21" s="152"/>
      <c r="K21" s="152"/>
      <c r="L21" s="152"/>
      <c r="M21" s="152"/>
      <c r="N21" s="152"/>
      <c r="O21" s="152"/>
      <c r="P21" s="222">
        <v>4895</v>
      </c>
      <c r="Q21" s="152"/>
      <c r="R21" s="152"/>
      <c r="S21" s="246">
        <v>572</v>
      </c>
      <c r="T21" s="152"/>
      <c r="U21" s="252">
        <v>8956.75</v>
      </c>
      <c r="V21" s="260"/>
      <c r="W21" s="152"/>
      <c r="X21" s="152"/>
      <c r="Y21" s="152"/>
    </row>
    <row r="22" spans="1:25" ht="15.75" x14ac:dyDescent="0.25">
      <c r="A22" s="58" t="s">
        <v>68</v>
      </c>
      <c r="B22" s="59" t="s">
        <v>805</v>
      </c>
      <c r="C22" s="60" t="s">
        <v>270</v>
      </c>
      <c r="D22" s="60"/>
      <c r="E22" s="154">
        <v>3500</v>
      </c>
      <c r="F22" s="152"/>
      <c r="G22" s="152"/>
      <c r="H22" s="152"/>
      <c r="I22" s="152"/>
      <c r="J22" s="196">
        <v>2176</v>
      </c>
      <c r="K22" s="152"/>
      <c r="L22" s="152"/>
      <c r="M22" s="207">
        <v>17388</v>
      </c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pans="1:25" ht="15.75" x14ac:dyDescent="0.25">
      <c r="A23" s="58" t="s">
        <v>69</v>
      </c>
      <c r="B23" s="59" t="s">
        <v>805</v>
      </c>
      <c r="C23" s="60" t="s">
        <v>242</v>
      </c>
      <c r="D23" s="60"/>
      <c r="E23" s="152"/>
      <c r="F23" s="170">
        <v>93356.400000000009</v>
      </c>
      <c r="G23" s="152"/>
      <c r="H23" s="152"/>
      <c r="I23" s="152"/>
      <c r="J23" s="197">
        <v>77709.959999999992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pans="1:25" ht="15.75" x14ac:dyDescent="0.25">
      <c r="A24" s="58" t="s">
        <v>73</v>
      </c>
      <c r="B24" s="59" t="s">
        <v>805</v>
      </c>
      <c r="C24" s="60" t="s">
        <v>664</v>
      </c>
      <c r="D24" s="60"/>
      <c r="E24" s="155">
        <v>8428</v>
      </c>
      <c r="F24" s="171" t="e">
        <v>#REF!</v>
      </c>
      <c r="G24" s="152"/>
      <c r="H24" s="184">
        <v>29297.4</v>
      </c>
      <c r="I24" s="152"/>
      <c r="J24" s="198">
        <v>10505.6</v>
      </c>
      <c r="K24" s="152"/>
      <c r="L24" s="152"/>
      <c r="M24" s="208">
        <v>10949</v>
      </c>
      <c r="N24" s="152"/>
      <c r="O24" s="152"/>
      <c r="P24" s="152"/>
      <c r="Q24" s="152"/>
      <c r="R24" s="231">
        <v>921984</v>
      </c>
      <c r="S24" s="152"/>
      <c r="T24" s="152"/>
      <c r="U24" s="152"/>
      <c r="V24" s="261">
        <v>14580</v>
      </c>
      <c r="W24" s="152"/>
      <c r="X24" s="152"/>
      <c r="Y24" s="152"/>
    </row>
    <row r="25" spans="1:25" ht="31.5" customHeight="1" x14ac:dyDescent="0.25">
      <c r="A25" s="58" t="s">
        <v>473</v>
      </c>
      <c r="B25" s="59" t="s">
        <v>805</v>
      </c>
      <c r="C25" s="279" t="s">
        <v>275</v>
      </c>
      <c r="D25" s="280"/>
      <c r="E25" s="272"/>
      <c r="F25" s="160"/>
      <c r="G25" s="152"/>
      <c r="H25" s="152"/>
      <c r="I25" s="152"/>
      <c r="J25" s="199">
        <v>5246.2632000000012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pans="1:25" ht="15.75" x14ac:dyDescent="0.25">
      <c r="A26" s="58" t="s">
        <v>474</v>
      </c>
      <c r="B26" s="59" t="s">
        <v>805</v>
      </c>
      <c r="C26" s="60" t="s">
        <v>284</v>
      </c>
      <c r="D26" s="60"/>
      <c r="E26" s="156">
        <v>810</v>
      </c>
      <c r="F26" s="152"/>
      <c r="G26" s="152"/>
      <c r="H26" s="185">
        <v>9087.5759999999991</v>
      </c>
      <c r="I26" s="152"/>
      <c r="J26" s="200">
        <v>1704.0000000000002</v>
      </c>
      <c r="K26" s="152"/>
      <c r="L26" s="152"/>
      <c r="M26" s="152"/>
      <c r="N26" s="152"/>
      <c r="O26" s="152"/>
      <c r="P26" s="152"/>
      <c r="Q26" s="152"/>
      <c r="R26" s="232">
        <v>3600</v>
      </c>
      <c r="S26" s="152"/>
      <c r="T26" s="152"/>
      <c r="U26" s="152"/>
      <c r="V26" s="152"/>
      <c r="W26" s="152"/>
      <c r="X26" s="152"/>
      <c r="Y26" s="152"/>
    </row>
    <row r="27" spans="1:25" ht="15.75" x14ac:dyDescent="0.25">
      <c r="A27" s="58" t="s">
        <v>475</v>
      </c>
      <c r="B27" s="59" t="s">
        <v>805</v>
      </c>
      <c r="C27" s="60" t="s">
        <v>288</v>
      </c>
      <c r="D27" s="60"/>
      <c r="E27" s="157">
        <v>14500</v>
      </c>
      <c r="F27" s="152"/>
      <c r="G27" s="152"/>
      <c r="H27" s="152"/>
      <c r="I27" s="152"/>
      <c r="J27" s="201">
        <v>16024</v>
      </c>
      <c r="K27" s="152"/>
      <c r="L27" s="152"/>
      <c r="M27" s="152"/>
      <c r="N27" s="152"/>
      <c r="O27" s="152"/>
      <c r="P27" s="152"/>
      <c r="Q27" s="152"/>
      <c r="R27" s="233">
        <v>14333.333333333332</v>
      </c>
      <c r="S27" s="152"/>
      <c r="T27" s="152"/>
      <c r="U27" s="152"/>
      <c r="V27" s="152"/>
      <c r="W27" s="152"/>
      <c r="X27" s="152"/>
      <c r="Y27" s="152"/>
    </row>
    <row r="28" spans="1:25" ht="15.75" x14ac:dyDescent="0.25">
      <c r="A28" s="58" t="s">
        <v>476</v>
      </c>
      <c r="B28" s="59" t="s">
        <v>805</v>
      </c>
      <c r="C28" s="60" t="s">
        <v>294</v>
      </c>
      <c r="D28" s="60"/>
      <c r="E28" s="152"/>
      <c r="F28" s="152"/>
      <c r="G28" s="182">
        <v>31815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</row>
    <row r="29" spans="1:25" ht="15.75" x14ac:dyDescent="0.25">
      <c r="A29" s="58" t="s">
        <v>477</v>
      </c>
      <c r="B29" s="59" t="s">
        <v>805</v>
      </c>
      <c r="C29" s="60" t="s">
        <v>299</v>
      </c>
      <c r="D29" s="60"/>
      <c r="E29" s="152"/>
      <c r="F29" s="172">
        <v>7500</v>
      </c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262">
        <v>8035.3125</v>
      </c>
      <c r="W29" s="152"/>
      <c r="X29" s="152"/>
      <c r="Y29" s="152"/>
    </row>
    <row r="30" spans="1:25" ht="15.75" x14ac:dyDescent="0.25">
      <c r="A30" s="58" t="s">
        <v>478</v>
      </c>
      <c r="B30" s="59" t="s">
        <v>805</v>
      </c>
      <c r="C30" s="60" t="s">
        <v>308</v>
      </c>
      <c r="D30" s="60"/>
      <c r="E30" s="152"/>
      <c r="F30" s="173">
        <v>5100</v>
      </c>
      <c r="G30" s="152"/>
      <c r="H30" s="152"/>
      <c r="I30" s="152"/>
      <c r="J30" s="152"/>
      <c r="K30" s="152"/>
      <c r="L30" s="152"/>
      <c r="M30" s="152"/>
      <c r="N30" s="152"/>
      <c r="O30" s="152"/>
      <c r="P30" s="223">
        <v>2958.6</v>
      </c>
      <c r="Q30" s="152"/>
      <c r="R30" s="152"/>
      <c r="S30" s="152"/>
      <c r="T30" s="152"/>
      <c r="U30" s="152"/>
      <c r="V30" s="152"/>
      <c r="W30" s="152"/>
      <c r="X30" s="152"/>
      <c r="Y30" s="152"/>
    </row>
    <row r="31" spans="1:25" ht="15.75" x14ac:dyDescent="0.25">
      <c r="A31" s="58" t="s">
        <v>479</v>
      </c>
      <c r="B31" s="59" t="s">
        <v>805</v>
      </c>
      <c r="C31" s="60" t="s">
        <v>319</v>
      </c>
      <c r="D31" s="60"/>
      <c r="E31" s="152"/>
      <c r="F31" s="152"/>
      <c r="G31" s="152"/>
      <c r="H31" s="186">
        <v>1365</v>
      </c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</row>
    <row r="32" spans="1:25" ht="15.75" x14ac:dyDescent="0.25">
      <c r="A32" s="58" t="s">
        <v>480</v>
      </c>
      <c r="B32" s="59" t="s">
        <v>805</v>
      </c>
      <c r="C32" s="60" t="s">
        <v>325</v>
      </c>
      <c r="D32" s="60"/>
      <c r="E32" s="152"/>
      <c r="F32" s="152"/>
      <c r="G32" s="152"/>
      <c r="H32" s="187">
        <v>3375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253">
        <v>4260</v>
      </c>
      <c r="V32" s="152"/>
      <c r="W32" s="152"/>
      <c r="X32" s="152"/>
      <c r="Y32" s="152"/>
    </row>
    <row r="33" spans="1:25" ht="15.75" x14ac:dyDescent="0.25">
      <c r="A33" s="58" t="s">
        <v>481</v>
      </c>
      <c r="B33" s="59" t="s">
        <v>805</v>
      </c>
      <c r="C33" s="60" t="s">
        <v>334</v>
      </c>
      <c r="D33" s="60"/>
      <c r="E33" s="152"/>
      <c r="F33" s="152"/>
      <c r="G33" s="152"/>
      <c r="H33" s="152"/>
      <c r="I33" s="191">
        <v>825</v>
      </c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pans="1:25" ht="15.75" x14ac:dyDescent="0.25">
      <c r="A34" s="58" t="s">
        <v>482</v>
      </c>
      <c r="B34" s="59" t="s">
        <v>805</v>
      </c>
      <c r="C34" s="60" t="s">
        <v>671</v>
      </c>
      <c r="D34" s="60"/>
      <c r="E34" s="152"/>
      <c r="F34" s="152"/>
      <c r="G34" s="152"/>
      <c r="H34" s="152"/>
      <c r="I34" s="192">
        <v>21640</v>
      </c>
      <c r="J34" s="152"/>
      <c r="K34" s="152"/>
      <c r="L34" s="152"/>
      <c r="M34" s="152"/>
      <c r="N34" s="152"/>
      <c r="O34" s="152"/>
      <c r="P34" s="152"/>
      <c r="Q34" s="225">
        <v>25910</v>
      </c>
      <c r="R34" s="152"/>
      <c r="S34" s="152"/>
      <c r="T34" s="152"/>
      <c r="U34" s="152"/>
      <c r="V34" s="152"/>
      <c r="W34" s="152"/>
      <c r="X34" s="152"/>
      <c r="Y34" s="152"/>
    </row>
    <row r="35" spans="1:25" ht="15.75" x14ac:dyDescent="0.25">
      <c r="A35" s="58" t="s">
        <v>483</v>
      </c>
      <c r="B35" s="59" t="s">
        <v>805</v>
      </c>
      <c r="C35" s="60" t="s">
        <v>673</v>
      </c>
      <c r="D35" s="60"/>
      <c r="E35" s="158">
        <v>45490</v>
      </c>
      <c r="F35" s="152"/>
      <c r="G35" s="152"/>
      <c r="H35" s="152"/>
      <c r="I35" s="160"/>
      <c r="J35" s="152"/>
      <c r="K35" s="152"/>
      <c r="L35" s="152"/>
      <c r="M35" s="152"/>
      <c r="N35" s="152"/>
      <c r="O35" s="152"/>
      <c r="P35" s="152"/>
      <c r="Q35" s="226">
        <v>38120</v>
      </c>
      <c r="R35" s="152"/>
      <c r="S35" s="152"/>
      <c r="T35" s="152"/>
      <c r="U35" s="152"/>
      <c r="V35" s="152"/>
      <c r="W35" s="152"/>
      <c r="X35" s="152"/>
      <c r="Y35" s="152"/>
    </row>
    <row r="36" spans="1:25" ht="15.75" x14ac:dyDescent="0.25">
      <c r="A36" s="58" t="s">
        <v>484</v>
      </c>
      <c r="B36" s="59" t="s">
        <v>805</v>
      </c>
      <c r="C36" s="60" t="s">
        <v>367</v>
      </c>
      <c r="D36" s="60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</row>
    <row r="37" spans="1:25" ht="15.75" x14ac:dyDescent="0.25">
      <c r="A37" s="58" t="s">
        <v>485</v>
      </c>
      <c r="B37" s="59" t="s">
        <v>805</v>
      </c>
      <c r="C37" s="60" t="s">
        <v>676</v>
      </c>
      <c r="D37" s="60"/>
      <c r="E37" s="152"/>
      <c r="F37" s="174">
        <v>4818</v>
      </c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</row>
    <row r="38" spans="1:25" ht="15.75" x14ac:dyDescent="0.25">
      <c r="A38" s="58" t="s">
        <v>530</v>
      </c>
      <c r="B38" s="59" t="s">
        <v>805</v>
      </c>
      <c r="C38" s="60" t="s">
        <v>677</v>
      </c>
      <c r="D38" s="60"/>
      <c r="E38" s="152"/>
      <c r="F38" s="175">
        <v>396</v>
      </c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</row>
    <row r="39" spans="1:25" ht="15.75" x14ac:dyDescent="0.25">
      <c r="A39" s="58" t="s">
        <v>638</v>
      </c>
      <c r="B39" s="59" t="s">
        <v>805</v>
      </c>
      <c r="C39" s="60" t="s">
        <v>377</v>
      </c>
      <c r="D39" s="60"/>
      <c r="E39" s="152"/>
      <c r="F39" s="152"/>
      <c r="G39" s="152"/>
      <c r="H39" s="152"/>
      <c r="I39" s="193">
        <v>1200</v>
      </c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</row>
    <row r="40" spans="1:25" ht="15.75" x14ac:dyDescent="0.25">
      <c r="A40" s="58" t="s">
        <v>639</v>
      </c>
      <c r="B40" s="59" t="s">
        <v>805</v>
      </c>
      <c r="C40" s="60" t="s">
        <v>390</v>
      </c>
      <c r="D40" s="60"/>
      <c r="E40" s="152"/>
      <c r="F40" s="176">
        <v>46950</v>
      </c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</row>
    <row r="41" spans="1:25" ht="15.75" x14ac:dyDescent="0.25">
      <c r="A41" s="58" t="s">
        <v>640</v>
      </c>
      <c r="B41" s="59" t="s">
        <v>805</v>
      </c>
      <c r="C41" s="60" t="s">
        <v>396</v>
      </c>
      <c r="D41" s="60"/>
      <c r="E41" s="152"/>
      <c r="F41" s="177">
        <v>44550</v>
      </c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263">
        <v>45102.5</v>
      </c>
      <c r="W41" s="152"/>
      <c r="X41" s="152"/>
      <c r="Y41" s="152"/>
    </row>
    <row r="42" spans="1:25" ht="15.75" x14ac:dyDescent="0.25">
      <c r="A42" s="58" t="s">
        <v>641</v>
      </c>
      <c r="B42" s="59" t="s">
        <v>805</v>
      </c>
      <c r="C42" s="60" t="s">
        <v>411</v>
      </c>
      <c r="D42" s="60"/>
      <c r="E42" s="152"/>
      <c r="F42" s="178">
        <v>6304000</v>
      </c>
      <c r="G42" s="152"/>
      <c r="H42" s="189">
        <v>10207.198319831999</v>
      </c>
      <c r="I42" s="152"/>
      <c r="J42" s="202">
        <v>9330.4535637149038</v>
      </c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</row>
    <row r="43" spans="1:25" ht="15.75" x14ac:dyDescent="0.25">
      <c r="A43" s="58" t="s">
        <v>642</v>
      </c>
      <c r="B43" s="59" t="s">
        <v>805</v>
      </c>
      <c r="C43" s="60" t="s">
        <v>417</v>
      </c>
      <c r="D43" s="60"/>
      <c r="E43" s="152"/>
      <c r="F43" s="179">
        <v>40500</v>
      </c>
      <c r="G43" s="152"/>
      <c r="H43" s="161">
        <v>50370</v>
      </c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</row>
    <row r="44" spans="1:25" ht="15.75" x14ac:dyDescent="0.25">
      <c r="A44" s="58" t="s">
        <v>643</v>
      </c>
      <c r="B44" s="59" t="s">
        <v>805</v>
      </c>
      <c r="C44" s="60" t="s">
        <v>426</v>
      </c>
      <c r="D44" s="60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</row>
    <row r="45" spans="1:25" ht="15.75" x14ac:dyDescent="0.25">
      <c r="A45" s="58" t="s">
        <v>644</v>
      </c>
      <c r="B45" s="59" t="s">
        <v>805</v>
      </c>
      <c r="C45" s="60" t="s">
        <v>431</v>
      </c>
      <c r="D45" s="60"/>
      <c r="E45" s="152"/>
      <c r="F45" s="180">
        <v>3142.9319999999998</v>
      </c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</row>
    <row r="46" spans="1:25" ht="15.75" x14ac:dyDescent="0.25">
      <c r="A46" s="58" t="s">
        <v>645</v>
      </c>
      <c r="B46" s="59" t="s">
        <v>805</v>
      </c>
      <c r="C46" s="60" t="s">
        <v>438</v>
      </c>
      <c r="D46" s="60"/>
      <c r="E46" s="152"/>
      <c r="F46" s="152"/>
      <c r="G46" s="152"/>
      <c r="H46" s="161">
        <v>14500</v>
      </c>
      <c r="I46" s="152"/>
      <c r="J46" s="152"/>
      <c r="K46" s="152"/>
      <c r="L46" s="152"/>
      <c r="M46" s="152"/>
      <c r="N46" s="152"/>
      <c r="O46" s="152"/>
      <c r="P46" s="152"/>
      <c r="Q46" s="152"/>
      <c r="R46" s="234">
        <v>7100</v>
      </c>
      <c r="S46" s="247">
        <v>31200</v>
      </c>
      <c r="T46" s="152"/>
      <c r="U46" s="152"/>
      <c r="V46" s="152"/>
      <c r="W46" s="152"/>
      <c r="X46" s="152"/>
      <c r="Y46" s="152"/>
    </row>
    <row r="47" spans="1:25" ht="15.75" x14ac:dyDescent="0.25">
      <c r="A47" s="58" t="s">
        <v>646</v>
      </c>
      <c r="B47" s="59" t="s">
        <v>805</v>
      </c>
      <c r="C47" s="60" t="s">
        <v>528</v>
      </c>
      <c r="D47" s="60"/>
      <c r="E47" s="152"/>
      <c r="F47" s="152"/>
      <c r="G47" s="152"/>
      <c r="H47" s="152"/>
      <c r="I47" s="194">
        <v>33826</v>
      </c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</row>
    <row r="48" spans="1:25" ht="15.75" x14ac:dyDescent="0.25">
      <c r="A48" s="58" t="s">
        <v>647</v>
      </c>
      <c r="B48" s="59" t="s">
        <v>805</v>
      </c>
      <c r="C48" s="60" t="s">
        <v>491</v>
      </c>
      <c r="D48" s="60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266">
        <v>46122</v>
      </c>
      <c r="Y48" s="152"/>
    </row>
    <row r="49" spans="1:25" ht="15.75" x14ac:dyDescent="0.25">
      <c r="A49" s="58" t="s">
        <v>648</v>
      </c>
      <c r="B49" s="59" t="s">
        <v>805</v>
      </c>
      <c r="C49" s="60" t="s">
        <v>531</v>
      </c>
      <c r="D49" s="60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249">
        <v>280671.83333333331</v>
      </c>
      <c r="U49" s="152"/>
      <c r="V49" s="152"/>
      <c r="W49" s="152"/>
      <c r="X49" s="152"/>
      <c r="Y49" s="152"/>
    </row>
    <row r="50" spans="1:25" ht="15.75" x14ac:dyDescent="0.25">
      <c r="A50" s="58" t="s">
        <v>649</v>
      </c>
      <c r="B50" s="59" t="s">
        <v>805</v>
      </c>
      <c r="C50" s="60" t="s">
        <v>535</v>
      </c>
      <c r="D50" s="60"/>
      <c r="E50" s="152"/>
      <c r="F50" s="152"/>
      <c r="G50" s="152"/>
      <c r="H50" s="161">
        <v>2380</v>
      </c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</row>
    <row r="51" spans="1:25" ht="15.75" x14ac:dyDescent="0.25">
      <c r="A51" s="58" t="s">
        <v>650</v>
      </c>
      <c r="B51" s="59" t="s">
        <v>805</v>
      </c>
      <c r="C51" s="60" t="s">
        <v>546</v>
      </c>
      <c r="D51" s="60"/>
      <c r="E51" s="152"/>
      <c r="F51" s="152"/>
      <c r="G51" s="152"/>
      <c r="H51" s="152"/>
      <c r="I51" s="195">
        <v>11690</v>
      </c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</row>
    <row r="52" spans="1:25" ht="15.75" x14ac:dyDescent="0.25">
      <c r="A52" s="58" t="s">
        <v>651</v>
      </c>
      <c r="B52" s="59" t="s">
        <v>805</v>
      </c>
      <c r="C52" s="60" t="s">
        <v>553</v>
      </c>
      <c r="D52" s="60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235">
        <v>29126</v>
      </c>
      <c r="S52" s="152"/>
      <c r="T52" s="152"/>
      <c r="U52" s="254">
        <v>24607.166666666664</v>
      </c>
      <c r="V52" s="152"/>
      <c r="W52" s="152"/>
      <c r="X52" s="152"/>
      <c r="Y52" s="152"/>
    </row>
    <row r="53" spans="1:25" ht="15.75" x14ac:dyDescent="0.25">
      <c r="A53" s="58" t="s">
        <v>652</v>
      </c>
      <c r="B53" s="59" t="s">
        <v>805</v>
      </c>
      <c r="C53" s="60" t="s">
        <v>574</v>
      </c>
      <c r="D53" s="60"/>
      <c r="E53" s="152"/>
      <c r="F53" s="152"/>
      <c r="G53" s="152"/>
      <c r="H53" s="161">
        <v>106210</v>
      </c>
      <c r="I53" s="152"/>
      <c r="J53" s="152"/>
      <c r="K53" s="152"/>
      <c r="L53" s="152"/>
      <c r="M53" s="152"/>
      <c r="N53" s="152"/>
      <c r="O53" s="152"/>
      <c r="P53" s="152"/>
      <c r="Q53" s="227">
        <v>74035</v>
      </c>
      <c r="R53" s="236">
        <v>53467</v>
      </c>
      <c r="S53" s="248">
        <v>55895</v>
      </c>
      <c r="T53" s="152"/>
      <c r="U53" s="255">
        <v>62601</v>
      </c>
      <c r="V53" s="152"/>
      <c r="W53" s="152"/>
      <c r="X53" s="152"/>
      <c r="Y53" s="152"/>
    </row>
    <row r="54" spans="1:25" ht="15.75" x14ac:dyDescent="0.25">
      <c r="A54" s="58" t="s">
        <v>653</v>
      </c>
      <c r="B54" s="59" t="s">
        <v>805</v>
      </c>
      <c r="C54" s="60" t="s">
        <v>576</v>
      </c>
      <c r="D54" s="60"/>
      <c r="E54" s="152"/>
      <c r="F54" s="152"/>
      <c r="G54" s="152"/>
      <c r="H54" s="161">
        <v>59748</v>
      </c>
      <c r="I54" s="152"/>
      <c r="J54" s="152"/>
      <c r="K54" s="152"/>
      <c r="L54" s="152"/>
      <c r="M54" s="152"/>
      <c r="N54" s="152"/>
      <c r="O54" s="152"/>
      <c r="P54" s="152"/>
      <c r="Q54" s="152"/>
      <c r="R54" s="237">
        <v>63062.999999999993</v>
      </c>
      <c r="S54" s="152"/>
      <c r="T54" s="152"/>
      <c r="U54" s="152"/>
      <c r="V54" s="152"/>
      <c r="W54" s="152"/>
      <c r="X54" s="152"/>
      <c r="Y54" s="152"/>
    </row>
    <row r="55" spans="1:25" ht="15.75" x14ac:dyDescent="0.25">
      <c r="A55" s="141" t="s">
        <v>796</v>
      </c>
      <c r="B55" s="142" t="s">
        <v>805</v>
      </c>
      <c r="C55" s="143" t="s">
        <v>797</v>
      </c>
      <c r="D55" s="143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238">
        <v>8205</v>
      </c>
      <c r="S55" s="152"/>
      <c r="T55" s="152"/>
      <c r="U55" s="152"/>
      <c r="V55" s="152"/>
      <c r="W55" s="152"/>
      <c r="X55" s="152"/>
      <c r="Y55" s="152"/>
    </row>
    <row r="56" spans="1:25" ht="15.75" x14ac:dyDescent="0.25">
      <c r="A56" s="58" t="s">
        <v>654</v>
      </c>
      <c r="B56" s="59" t="s">
        <v>805</v>
      </c>
      <c r="C56" s="60" t="s">
        <v>590</v>
      </c>
      <c r="D56" s="60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214">
        <v>1109.4000000000001</v>
      </c>
      <c r="P56" s="224">
        <v>850.83333333333337</v>
      </c>
      <c r="Q56" s="152"/>
      <c r="R56" s="239">
        <v>1034</v>
      </c>
      <c r="S56" s="152"/>
      <c r="T56" s="152"/>
      <c r="U56" s="152"/>
      <c r="V56" s="152"/>
      <c r="W56" s="152"/>
      <c r="X56" s="152"/>
      <c r="Y56" s="271">
        <v>2041.5571428571429</v>
      </c>
    </row>
    <row r="57" spans="1:25" ht="15.75" x14ac:dyDescent="0.25">
      <c r="A57" s="58" t="s">
        <v>655</v>
      </c>
      <c r="B57" s="59" t="s">
        <v>805</v>
      </c>
      <c r="C57" s="60" t="s">
        <v>604</v>
      </c>
      <c r="D57" s="60"/>
      <c r="E57" s="152"/>
      <c r="F57" s="152"/>
      <c r="G57" s="152"/>
      <c r="H57" s="161">
        <v>56700</v>
      </c>
      <c r="I57" s="152"/>
      <c r="J57" s="152"/>
      <c r="K57" s="152"/>
      <c r="L57" s="152"/>
      <c r="M57" s="152"/>
      <c r="N57" s="152"/>
      <c r="O57" s="152"/>
      <c r="P57" s="152"/>
      <c r="Q57" s="152"/>
      <c r="R57" s="240">
        <v>45750</v>
      </c>
      <c r="S57" s="152"/>
      <c r="T57" s="152"/>
      <c r="U57" s="152"/>
      <c r="V57" s="152"/>
      <c r="W57" s="152"/>
      <c r="X57" s="152"/>
      <c r="Y57" s="269">
        <v>46066</v>
      </c>
    </row>
    <row r="58" spans="1:25" ht="15.75" x14ac:dyDescent="0.25">
      <c r="A58" s="58" t="s">
        <v>656</v>
      </c>
      <c r="B58" s="59" t="s">
        <v>805</v>
      </c>
      <c r="C58" s="60" t="s">
        <v>606</v>
      </c>
      <c r="D58" s="60"/>
      <c r="E58" s="152"/>
      <c r="F58" s="152"/>
      <c r="G58" s="152"/>
      <c r="H58" s="161">
        <v>28000</v>
      </c>
      <c r="I58" s="152"/>
      <c r="J58" s="152"/>
      <c r="K58" s="152"/>
      <c r="L58" s="152"/>
      <c r="M58" s="152"/>
      <c r="N58" s="152"/>
      <c r="O58" s="152"/>
      <c r="P58" s="152"/>
      <c r="Q58" s="152"/>
      <c r="R58" s="241">
        <v>13973.333333333334</v>
      </c>
      <c r="S58" s="152"/>
      <c r="T58" s="152"/>
      <c r="U58" s="152"/>
      <c r="V58" s="152"/>
      <c r="W58" s="152"/>
      <c r="X58" s="152"/>
      <c r="Y58" s="152"/>
    </row>
    <row r="59" spans="1:25" ht="15.75" x14ac:dyDescent="0.25">
      <c r="A59" s="58" t="s">
        <v>657</v>
      </c>
      <c r="B59" s="59" t="s">
        <v>805</v>
      </c>
      <c r="C59" s="60" t="s">
        <v>608</v>
      </c>
      <c r="D59" s="60"/>
      <c r="E59" s="152"/>
      <c r="F59" s="152"/>
      <c r="G59" s="152"/>
      <c r="H59" s="152"/>
      <c r="I59" s="152"/>
      <c r="J59" s="152"/>
      <c r="K59" s="152"/>
      <c r="L59" s="205">
        <v>2725</v>
      </c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</row>
    <row r="60" spans="1:25" ht="15.75" x14ac:dyDescent="0.25">
      <c r="A60" s="58" t="s">
        <v>658</v>
      </c>
      <c r="B60" s="59" t="s">
        <v>805</v>
      </c>
      <c r="C60" s="60" t="s">
        <v>743</v>
      </c>
      <c r="D60" s="60"/>
      <c r="E60" s="152"/>
      <c r="F60" s="152"/>
      <c r="G60" s="152"/>
      <c r="H60" s="190">
        <v>397.5</v>
      </c>
      <c r="I60" s="152"/>
      <c r="J60" s="152"/>
      <c r="K60" s="152"/>
      <c r="L60" s="152"/>
      <c r="M60" s="152"/>
      <c r="N60" s="152"/>
      <c r="O60" s="215">
        <v>200.99999999999997</v>
      </c>
      <c r="P60" s="152"/>
      <c r="Q60" s="228">
        <v>356.99999999999994</v>
      </c>
      <c r="R60" s="242">
        <v>227.99999999999997</v>
      </c>
      <c r="S60" s="152"/>
      <c r="T60" s="152"/>
      <c r="U60" s="256">
        <v>806.25</v>
      </c>
      <c r="V60" s="152"/>
      <c r="W60" s="152"/>
      <c r="X60" s="152"/>
      <c r="Y60" s="152"/>
    </row>
    <row r="61" spans="1:25" ht="30.75" customHeight="1" x14ac:dyDescent="0.25">
      <c r="A61" s="58" t="s">
        <v>659</v>
      </c>
      <c r="B61" s="59" t="s">
        <v>805</v>
      </c>
      <c r="C61" s="279" t="s">
        <v>275</v>
      </c>
      <c r="D61" s="281"/>
      <c r="E61" s="273"/>
      <c r="F61" s="274"/>
      <c r="G61" s="152"/>
      <c r="H61" s="161">
        <v>21836.2</v>
      </c>
      <c r="I61" s="152"/>
      <c r="J61" s="203">
        <v>10592.88</v>
      </c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</row>
    <row r="62" spans="1:25" ht="15.75" x14ac:dyDescent="0.25">
      <c r="A62" s="58" t="s">
        <v>660</v>
      </c>
      <c r="B62" s="59" t="s">
        <v>805</v>
      </c>
      <c r="C62" s="60" t="s">
        <v>622</v>
      </c>
      <c r="D62" s="60"/>
      <c r="E62" s="152"/>
      <c r="F62" s="181">
        <v>4500</v>
      </c>
      <c r="G62" s="152"/>
      <c r="H62" s="161">
        <v>3300</v>
      </c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</row>
    <row r="63" spans="1:25" ht="15.75" x14ac:dyDescent="0.25">
      <c r="A63" s="58" t="s">
        <v>661</v>
      </c>
      <c r="B63" s="59" t="s">
        <v>805</v>
      </c>
      <c r="C63" s="60" t="s">
        <v>628</v>
      </c>
      <c r="D63" s="60"/>
      <c r="E63" s="152"/>
      <c r="F63" s="152"/>
      <c r="G63" s="152"/>
      <c r="H63" s="161">
        <v>3900</v>
      </c>
      <c r="I63" s="152"/>
      <c r="J63" s="152"/>
      <c r="K63" s="152"/>
      <c r="L63" s="152"/>
      <c r="M63" s="152"/>
      <c r="N63" s="152"/>
      <c r="O63" s="216">
        <v>2193</v>
      </c>
      <c r="P63" s="152"/>
      <c r="Q63" s="152"/>
      <c r="R63" s="152"/>
      <c r="S63" s="152"/>
      <c r="T63" s="152"/>
      <c r="U63" s="152"/>
      <c r="V63" s="152"/>
      <c r="W63" s="152"/>
      <c r="X63" s="152"/>
      <c r="Y63" s="152"/>
    </row>
    <row r="64" spans="1:25" ht="15.75" x14ac:dyDescent="0.25">
      <c r="A64" s="58" t="s">
        <v>694</v>
      </c>
      <c r="B64" s="59" t="s">
        <v>805</v>
      </c>
      <c r="C64" s="60" t="s">
        <v>692</v>
      </c>
      <c r="D64" s="60"/>
      <c r="E64" s="152"/>
      <c r="F64" s="152"/>
      <c r="G64" s="152"/>
      <c r="H64" s="161">
        <v>54264</v>
      </c>
      <c r="I64" s="152"/>
      <c r="J64" s="152"/>
      <c r="K64" s="152"/>
      <c r="L64" s="206">
        <v>233.24</v>
      </c>
      <c r="M64" s="209">
        <v>52360.000000000007</v>
      </c>
      <c r="N64" s="152"/>
      <c r="O64" s="152"/>
      <c r="P64" s="152"/>
      <c r="Q64" s="152"/>
      <c r="R64" s="152"/>
      <c r="S64" s="152"/>
      <c r="T64" s="152"/>
      <c r="U64" s="152"/>
      <c r="V64" s="152"/>
      <c r="W64" s="265">
        <v>65212</v>
      </c>
      <c r="X64" s="152"/>
      <c r="Y64" s="152"/>
    </row>
  </sheetData>
  <mergeCells count="5">
    <mergeCell ref="A8:D8"/>
    <mergeCell ref="A9:D9"/>
    <mergeCell ref="D7:I7"/>
    <mergeCell ref="C25:D25"/>
    <mergeCell ref="C61:D61"/>
  </mergeCells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16" workbookViewId="0">
      <selection activeCell="G26" sqref="G26:H26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171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15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6.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7.2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39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169</v>
      </c>
      <c r="B18" s="294"/>
      <c r="C18" s="71" t="s">
        <v>170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175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9" x14ac:dyDescent="0.25">
      <c r="A21" s="1" t="str">
        <f t="shared" ref="A21:A22" si="0">$A$18</f>
        <v>9.</v>
      </c>
      <c r="B21" s="7">
        <v>1</v>
      </c>
      <c r="C21" s="3" t="s">
        <v>172</v>
      </c>
      <c r="D21" s="8"/>
      <c r="E21" s="4">
        <v>35000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9.</v>
      </c>
      <c r="B22" s="7">
        <v>2</v>
      </c>
      <c r="C22" s="3" t="s">
        <v>173</v>
      </c>
      <c r="D22" s="25"/>
      <c r="E22" s="4">
        <v>3000</v>
      </c>
      <c r="F22" s="11"/>
      <c r="G22" s="10"/>
      <c r="H22" s="29">
        <f t="shared" ref="H22" si="1">IF(F22,G22/F22,0)</f>
        <v>0</v>
      </c>
      <c r="I22" s="21"/>
    </row>
    <row r="23" spans="1:9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9.pozīciju bez PVN, EUR :</v>
      </c>
      <c r="H23" s="87">
        <f>SUMPRODUCT(E21:E22,H21:H22)</f>
        <v>0</v>
      </c>
    </row>
    <row r="24" spans="1:9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9" ht="26.25" x14ac:dyDescent="0.25">
      <c r="A25" s="1" t="str">
        <f t="shared" ref="A25:A31" si="2">$A$18</f>
        <v>9.</v>
      </c>
      <c r="B25" s="7">
        <v>3</v>
      </c>
      <c r="C25" s="18" t="s">
        <v>170</v>
      </c>
      <c r="D25" s="300"/>
      <c r="E25" s="301"/>
      <c r="F25" s="302"/>
      <c r="G25" s="291"/>
      <c r="H25" s="292"/>
    </row>
    <row r="26" spans="1:9" ht="26.25" x14ac:dyDescent="0.25">
      <c r="A26" s="1" t="str">
        <f t="shared" si="2"/>
        <v>9.</v>
      </c>
      <c r="B26" s="7">
        <v>4</v>
      </c>
      <c r="C26" s="18" t="s">
        <v>256</v>
      </c>
      <c r="D26" s="300"/>
      <c r="E26" s="301"/>
      <c r="F26" s="302"/>
      <c r="G26" s="291"/>
      <c r="H26" s="292"/>
      <c r="I26" s="21"/>
    </row>
    <row r="27" spans="1:9" x14ac:dyDescent="0.25">
      <c r="A27" s="1" t="str">
        <f t="shared" si="2"/>
        <v>9.</v>
      </c>
      <c r="B27" s="7">
        <v>5</v>
      </c>
      <c r="C27" s="5" t="s">
        <v>174</v>
      </c>
      <c r="D27" s="300"/>
      <c r="E27" s="301"/>
      <c r="F27" s="302"/>
      <c r="G27" s="291"/>
      <c r="H27" s="292"/>
    </row>
    <row r="28" spans="1:9" ht="26.25" x14ac:dyDescent="0.25">
      <c r="A28" s="1" t="str">
        <f t="shared" si="2"/>
        <v>9.</v>
      </c>
      <c r="B28" s="7">
        <v>6</v>
      </c>
      <c r="C28" s="5" t="s">
        <v>218</v>
      </c>
      <c r="D28" s="300"/>
      <c r="E28" s="301"/>
      <c r="F28" s="302"/>
      <c r="G28" s="291"/>
      <c r="H28" s="292"/>
      <c r="I28" s="21"/>
    </row>
    <row r="29" spans="1:9" ht="26.25" x14ac:dyDescent="0.25">
      <c r="A29" s="1" t="str">
        <f t="shared" si="2"/>
        <v>9.</v>
      </c>
      <c r="B29" s="7">
        <v>7</v>
      </c>
      <c r="C29" s="5" t="s">
        <v>219</v>
      </c>
      <c r="D29" s="300"/>
      <c r="E29" s="301"/>
      <c r="F29" s="302"/>
      <c r="G29" s="291"/>
      <c r="H29" s="292"/>
      <c r="I29" s="21"/>
    </row>
    <row r="30" spans="1:9" ht="38.25" x14ac:dyDescent="0.25">
      <c r="A30" s="1" t="str">
        <f t="shared" si="2"/>
        <v>9.</v>
      </c>
      <c r="B30" s="7">
        <v>10</v>
      </c>
      <c r="C30" s="3" t="s">
        <v>167</v>
      </c>
      <c r="D30" s="300"/>
      <c r="E30" s="301"/>
      <c r="F30" s="302"/>
      <c r="G30" s="291"/>
      <c r="H30" s="292"/>
      <c r="I30" s="21"/>
    </row>
    <row r="31" spans="1:9" ht="38.25" x14ac:dyDescent="0.25">
      <c r="A31" s="1" t="str">
        <f t="shared" si="2"/>
        <v>9.</v>
      </c>
      <c r="B31" s="7">
        <v>11</v>
      </c>
      <c r="C31" s="3" t="s">
        <v>130</v>
      </c>
      <c r="D31" s="300"/>
      <c r="E31" s="301"/>
      <c r="F31" s="302"/>
      <c r="G31" s="291"/>
      <c r="H31" s="292"/>
    </row>
  </sheetData>
  <mergeCells count="5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A18:B18"/>
    <mergeCell ref="A24:B24"/>
    <mergeCell ref="D24:F24"/>
    <mergeCell ref="G24:H24"/>
    <mergeCell ref="D18:H18"/>
    <mergeCell ref="G26:H26"/>
    <mergeCell ref="G27:H27"/>
    <mergeCell ref="G28:H28"/>
    <mergeCell ref="G29:H29"/>
    <mergeCell ref="D25:F25"/>
    <mergeCell ref="G25:H25"/>
    <mergeCell ref="D26:F26"/>
    <mergeCell ref="D27:F27"/>
    <mergeCell ref="D28:F28"/>
    <mergeCell ref="D30:F30"/>
    <mergeCell ref="D31:F31"/>
    <mergeCell ref="G30:H30"/>
    <mergeCell ref="G31:H31"/>
    <mergeCell ref="D29:F29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7" zoomScaleNormal="100" workbookViewId="0">
      <selection activeCell="O34" sqref="O34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258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7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6.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52.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33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2.7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39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176</v>
      </c>
      <c r="B18" s="294"/>
      <c r="C18" s="71" t="s">
        <v>259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223</v>
      </c>
      <c r="D20" s="79" t="s">
        <v>731</v>
      </c>
      <c r="E20" s="80" t="s">
        <v>773</v>
      </c>
      <c r="F20" s="80" t="s">
        <v>809</v>
      </c>
      <c r="G20" s="80" t="s">
        <v>790</v>
      </c>
      <c r="H20" s="80" t="s">
        <v>808</v>
      </c>
    </row>
    <row r="21" spans="1:9" ht="15.75" x14ac:dyDescent="0.25">
      <c r="A21" s="1" t="str">
        <f t="shared" ref="A21:A23" si="0">$A$18</f>
        <v>10.</v>
      </c>
      <c r="B21" s="7">
        <v>1</v>
      </c>
      <c r="C21" s="3" t="s">
        <v>179</v>
      </c>
      <c r="D21" s="8"/>
      <c r="E21" s="4">
        <v>1200</v>
      </c>
      <c r="F21" s="11"/>
      <c r="G21" s="10"/>
      <c r="H21" s="29">
        <f>IF(F21,G21/F21,0)</f>
        <v>0</v>
      </c>
    </row>
    <row r="22" spans="1:9" ht="15.75" x14ac:dyDescent="0.25">
      <c r="A22" s="1" t="str">
        <f t="shared" si="0"/>
        <v>10.</v>
      </c>
      <c r="B22" s="7">
        <v>2</v>
      </c>
      <c r="C22" s="3" t="s">
        <v>180</v>
      </c>
      <c r="D22" s="25"/>
      <c r="E22" s="4">
        <v>300</v>
      </c>
      <c r="F22" s="11"/>
      <c r="G22" s="10"/>
      <c r="H22" s="29">
        <f t="shared" ref="H22" si="1">IF(F22,G22/F22,0)</f>
        <v>0</v>
      </c>
      <c r="I22" s="21"/>
    </row>
    <row r="23" spans="1:9" ht="16.5" x14ac:dyDescent="0.25">
      <c r="A23" s="1" t="str">
        <f t="shared" si="0"/>
        <v>10.</v>
      </c>
      <c r="B23" s="7">
        <v>3</v>
      </c>
      <c r="C23" s="3" t="s">
        <v>257</v>
      </c>
      <c r="D23" s="25"/>
      <c r="E23" s="4">
        <v>100</v>
      </c>
      <c r="F23" s="11"/>
      <c r="G23" s="10"/>
      <c r="H23" s="29">
        <f t="shared" ref="H23" si="2">IF(F23,G23/F23,0)</f>
        <v>0</v>
      </c>
      <c r="I23" s="21"/>
    </row>
    <row r="24" spans="1:9" x14ac:dyDescent="0.25">
      <c r="A24" s="72"/>
      <c r="B24" s="73"/>
      <c r="C24" s="81"/>
      <c r="D24" s="82"/>
      <c r="E24" s="82"/>
      <c r="F24" s="82"/>
      <c r="G24" s="83" t="str">
        <f>CONCATENATE("KOPĒJĀ CENA (2*5) par ",A18,"pozīciju bez PVN, EUR :")</f>
        <v>KOPĒJĀ CENA (2*5) par 10.pozīciju bez PVN, EUR :</v>
      </c>
      <c r="H24" s="87">
        <f>SUMPRODUCT(E21:E23,H21:H23)</f>
        <v>0</v>
      </c>
    </row>
    <row r="25" spans="1:9" ht="15" customHeight="1" x14ac:dyDescent="0.25">
      <c r="A25" s="295"/>
      <c r="B25" s="296"/>
      <c r="C25" s="79" t="s">
        <v>7</v>
      </c>
      <c r="D25" s="297" t="s">
        <v>728</v>
      </c>
      <c r="E25" s="298"/>
      <c r="F25" s="299"/>
      <c r="G25" s="297" t="s">
        <v>729</v>
      </c>
      <c r="H25" s="299"/>
    </row>
    <row r="26" spans="1:9" ht="26.25" x14ac:dyDescent="0.25">
      <c r="A26" s="1" t="str">
        <f t="shared" ref="A26:A34" si="3">$A$18</f>
        <v>10.</v>
      </c>
      <c r="B26" s="7">
        <v>4</v>
      </c>
      <c r="C26" s="18" t="s">
        <v>259</v>
      </c>
      <c r="D26" s="300"/>
      <c r="E26" s="301"/>
      <c r="F26" s="302"/>
      <c r="G26" s="291"/>
      <c r="H26" s="292"/>
    </row>
    <row r="27" spans="1:9" ht="27.75" customHeight="1" x14ac:dyDescent="0.25">
      <c r="A27" s="1" t="str">
        <f t="shared" si="3"/>
        <v>10.</v>
      </c>
      <c r="B27" s="7">
        <v>5</v>
      </c>
      <c r="C27" s="18" t="s">
        <v>181</v>
      </c>
      <c r="D27" s="300"/>
      <c r="E27" s="301"/>
      <c r="F27" s="302"/>
      <c r="G27" s="291"/>
      <c r="H27" s="292"/>
      <c r="I27" s="21"/>
    </row>
    <row r="28" spans="1:9" ht="26.25" x14ac:dyDescent="0.25">
      <c r="A28" s="1" t="str">
        <f t="shared" si="3"/>
        <v>10.</v>
      </c>
      <c r="B28" s="7">
        <v>6</v>
      </c>
      <c r="C28" s="5" t="s">
        <v>219</v>
      </c>
      <c r="D28" s="300"/>
      <c r="E28" s="301"/>
      <c r="F28" s="302"/>
      <c r="G28" s="291"/>
      <c r="H28" s="292"/>
      <c r="I28" s="21"/>
    </row>
    <row r="29" spans="1:9" ht="25.5" x14ac:dyDescent="0.25">
      <c r="A29" s="1" t="str">
        <f t="shared" si="3"/>
        <v>10.</v>
      </c>
      <c r="B29" s="7">
        <v>7</v>
      </c>
      <c r="C29" s="3" t="s">
        <v>182</v>
      </c>
      <c r="D29" s="300"/>
      <c r="E29" s="301"/>
      <c r="F29" s="302"/>
      <c r="G29" s="291"/>
      <c r="H29" s="292"/>
    </row>
    <row r="30" spans="1:9" ht="38.25" x14ac:dyDescent="0.25">
      <c r="A30" s="1" t="str">
        <f t="shared" si="3"/>
        <v>10.</v>
      </c>
      <c r="B30" s="7">
        <v>8</v>
      </c>
      <c r="C30" s="3" t="s">
        <v>130</v>
      </c>
      <c r="D30" s="300"/>
      <c r="E30" s="301"/>
      <c r="F30" s="302"/>
      <c r="G30" s="291"/>
      <c r="H30" s="292"/>
      <c r="I30" s="21"/>
    </row>
    <row r="31" spans="1:9" x14ac:dyDescent="0.25">
      <c r="A31" s="1" t="str">
        <f t="shared" si="3"/>
        <v>10.</v>
      </c>
      <c r="B31" s="7">
        <v>9</v>
      </c>
      <c r="C31" s="20" t="s">
        <v>168</v>
      </c>
      <c r="D31" s="300"/>
      <c r="E31" s="301"/>
      <c r="F31" s="302"/>
      <c r="G31" s="291"/>
      <c r="H31" s="292"/>
      <c r="I31" s="21"/>
    </row>
    <row r="32" spans="1:9" ht="15.75" x14ac:dyDescent="0.25">
      <c r="A32" s="1" t="str">
        <f t="shared" si="3"/>
        <v>10.</v>
      </c>
      <c r="B32" s="28" t="s">
        <v>183</v>
      </c>
      <c r="C32" s="112" t="s">
        <v>179</v>
      </c>
      <c r="D32" s="300"/>
      <c r="E32" s="301"/>
      <c r="F32" s="302"/>
      <c r="G32" s="291"/>
      <c r="H32" s="292"/>
    </row>
    <row r="33" spans="1:8" ht="15.75" x14ac:dyDescent="0.25">
      <c r="A33" s="1" t="str">
        <f t="shared" si="3"/>
        <v>10.</v>
      </c>
      <c r="B33" s="28" t="s">
        <v>184</v>
      </c>
      <c r="C33" s="36" t="s">
        <v>180</v>
      </c>
      <c r="D33" s="300"/>
      <c r="E33" s="301"/>
      <c r="F33" s="302"/>
      <c r="G33" s="291"/>
      <c r="H33" s="292"/>
    </row>
    <row r="34" spans="1:8" ht="16.5" x14ac:dyDescent="0.25">
      <c r="A34" s="1" t="str">
        <f t="shared" si="3"/>
        <v>10.</v>
      </c>
      <c r="B34" s="28" t="s">
        <v>185</v>
      </c>
      <c r="C34" s="36" t="s">
        <v>257</v>
      </c>
      <c r="D34" s="300"/>
      <c r="E34" s="301"/>
      <c r="F34" s="302"/>
      <c r="G34" s="291"/>
      <c r="H34" s="292"/>
    </row>
  </sheetData>
  <mergeCells count="56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A18:B18"/>
    <mergeCell ref="A25:B25"/>
    <mergeCell ref="D25:F25"/>
    <mergeCell ref="G25:H25"/>
    <mergeCell ref="D31:F31"/>
    <mergeCell ref="G31:H31"/>
    <mergeCell ref="G29:H29"/>
    <mergeCell ref="D30:F30"/>
    <mergeCell ref="G30:H30"/>
    <mergeCell ref="D18:H18"/>
    <mergeCell ref="D26:F26"/>
    <mergeCell ref="G26:H26"/>
    <mergeCell ref="D27:F27"/>
    <mergeCell ref="G27:H27"/>
    <mergeCell ref="D28:F28"/>
    <mergeCell ref="G28:H28"/>
    <mergeCell ref="D29:F29"/>
    <mergeCell ref="D33:F33"/>
    <mergeCell ref="G33:H33"/>
    <mergeCell ref="D34:F34"/>
    <mergeCell ref="G34:H34"/>
    <mergeCell ref="D32:F32"/>
    <mergeCell ref="G32:H32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  <rowBreaks count="1" manualBreakCount="1">
    <brk id="1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19" zoomScaleNormal="100" workbookViewId="0">
      <selection activeCell="I25" sqref="I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224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9.25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2.7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4.2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3.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39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225</v>
      </c>
      <c r="B18" s="294"/>
      <c r="C18" s="71" t="s">
        <v>222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260</v>
      </c>
      <c r="D20" s="79" t="s">
        <v>731</v>
      </c>
      <c r="E20" s="80" t="s">
        <v>811</v>
      </c>
      <c r="F20" s="80" t="s">
        <v>807</v>
      </c>
      <c r="G20" s="80" t="s">
        <v>790</v>
      </c>
      <c r="H20" s="80" t="s">
        <v>791</v>
      </c>
    </row>
    <row r="21" spans="1:9" x14ac:dyDescent="0.25">
      <c r="A21" s="1" t="str">
        <f t="shared" ref="A21" si="0">$A$18</f>
        <v>11.</v>
      </c>
      <c r="B21" s="7">
        <v>1</v>
      </c>
      <c r="C21" s="3" t="s">
        <v>226</v>
      </c>
      <c r="D21" s="8"/>
      <c r="E21" s="4">
        <v>5500</v>
      </c>
      <c r="F21" s="11"/>
      <c r="G21" s="10"/>
      <c r="H21" s="29">
        <f>IF(F21,G21/F21,0)</f>
        <v>0</v>
      </c>
    </row>
    <row r="22" spans="1:9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11.pozīciju bez PVN, EUR :</v>
      </c>
      <c r="H22" s="87">
        <f>SUMPRODUCT(E21,H21)</f>
        <v>0</v>
      </c>
    </row>
    <row r="23" spans="1:9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9" ht="26.25" x14ac:dyDescent="0.25">
      <c r="A24" s="1" t="str">
        <f t="shared" ref="A24:A29" si="1">$A$18</f>
        <v>11.</v>
      </c>
      <c r="B24" s="7" t="s">
        <v>3</v>
      </c>
      <c r="C24" s="18" t="s">
        <v>222</v>
      </c>
      <c r="D24" s="300"/>
      <c r="E24" s="301"/>
      <c r="F24" s="302"/>
      <c r="G24" s="291"/>
      <c r="H24" s="292"/>
    </row>
    <row r="25" spans="1:9" ht="38.25" x14ac:dyDescent="0.25">
      <c r="A25" s="1" t="str">
        <f t="shared" si="1"/>
        <v>11.</v>
      </c>
      <c r="B25" s="7" t="s">
        <v>4</v>
      </c>
      <c r="C25" s="30" t="s">
        <v>227</v>
      </c>
      <c r="D25" s="300"/>
      <c r="E25" s="301"/>
      <c r="F25" s="302"/>
      <c r="G25" s="291"/>
      <c r="H25" s="292"/>
      <c r="I25" s="21"/>
    </row>
    <row r="26" spans="1:9" ht="25.5" x14ac:dyDescent="0.25">
      <c r="A26" s="1" t="str">
        <f t="shared" si="1"/>
        <v>11.</v>
      </c>
      <c r="B26" s="7" t="s">
        <v>5</v>
      </c>
      <c r="C26" s="3" t="s">
        <v>219</v>
      </c>
      <c r="D26" s="300"/>
      <c r="E26" s="301"/>
      <c r="F26" s="302"/>
      <c r="G26" s="291"/>
      <c r="H26" s="292"/>
      <c r="I26" s="21"/>
    </row>
    <row r="27" spans="1:9" x14ac:dyDescent="0.25">
      <c r="A27" s="1" t="str">
        <f t="shared" si="1"/>
        <v>11.</v>
      </c>
      <c r="B27" s="7" t="s">
        <v>6</v>
      </c>
      <c r="C27" s="3" t="s">
        <v>261</v>
      </c>
      <c r="D27" s="300"/>
      <c r="E27" s="301"/>
      <c r="F27" s="302"/>
      <c r="G27" s="291"/>
      <c r="H27" s="292"/>
      <c r="I27" s="21"/>
    </row>
    <row r="28" spans="1:9" ht="38.25" x14ac:dyDescent="0.25">
      <c r="A28" s="1" t="str">
        <f t="shared" si="1"/>
        <v>11.</v>
      </c>
      <c r="B28" s="7" t="s">
        <v>8</v>
      </c>
      <c r="C28" s="3" t="s">
        <v>232</v>
      </c>
      <c r="D28" s="300"/>
      <c r="E28" s="301"/>
      <c r="F28" s="302"/>
      <c r="G28" s="291"/>
      <c r="H28" s="292"/>
    </row>
    <row r="29" spans="1:9" ht="38.25" x14ac:dyDescent="0.25">
      <c r="A29" s="1" t="str">
        <f t="shared" si="1"/>
        <v>11.</v>
      </c>
      <c r="B29" s="7" t="s">
        <v>9</v>
      </c>
      <c r="C29" s="3" t="s">
        <v>130</v>
      </c>
      <c r="D29" s="300"/>
      <c r="E29" s="301"/>
      <c r="F29" s="302"/>
      <c r="G29" s="291"/>
      <c r="H29" s="292"/>
    </row>
  </sheetData>
  <mergeCells count="50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5:F25"/>
    <mergeCell ref="G25:H25"/>
    <mergeCell ref="A18:B18"/>
    <mergeCell ref="D18:H18"/>
    <mergeCell ref="A23:B23"/>
    <mergeCell ref="D23:F23"/>
    <mergeCell ref="G23:H23"/>
    <mergeCell ref="D24:F24"/>
    <mergeCell ref="G24:H24"/>
    <mergeCell ref="D29:F29"/>
    <mergeCell ref="G29:H29"/>
    <mergeCell ref="D26:F26"/>
    <mergeCell ref="G26:H26"/>
    <mergeCell ref="D27:F27"/>
    <mergeCell ref="G27:H27"/>
    <mergeCell ref="D28:F28"/>
    <mergeCell ref="G28:H28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  <rowBreaks count="1" manualBreakCount="1">
    <brk id="1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16" zoomScaleNormal="100" workbookViewId="0">
      <selection activeCell="G27" sqref="G27:H27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228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312">
        <v>1</v>
      </c>
      <c r="B8" s="312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312">
        <v>2</v>
      </c>
      <c r="B9" s="312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312">
        <v>3</v>
      </c>
      <c r="B10" s="312"/>
      <c r="C10" s="286" t="s">
        <v>22</v>
      </c>
      <c r="D10" s="286"/>
      <c r="E10" s="286"/>
      <c r="F10" s="286"/>
      <c r="G10" s="283"/>
      <c r="H10" s="283"/>
    </row>
    <row r="11" spans="1:8" s="16" customFormat="1" ht="29.25" customHeight="1" x14ac:dyDescent="0.25">
      <c r="A11" s="312">
        <v>4</v>
      </c>
      <c r="B11" s="312"/>
      <c r="C11" s="283" t="s">
        <v>23</v>
      </c>
      <c r="D11" s="283"/>
      <c r="E11" s="283"/>
      <c r="F11" s="283"/>
      <c r="G11" s="283"/>
      <c r="H11" s="283"/>
    </row>
    <row r="12" spans="1:8" s="16" customFormat="1" ht="42.75" customHeight="1" x14ac:dyDescent="0.25">
      <c r="A12" s="312">
        <v>5</v>
      </c>
      <c r="B12" s="312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2" customHeight="1" x14ac:dyDescent="0.25">
      <c r="A13" s="312">
        <v>6</v>
      </c>
      <c r="B13" s="312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312">
        <v>7</v>
      </c>
      <c r="B14" s="312"/>
      <c r="C14" s="283" t="s">
        <v>732</v>
      </c>
      <c r="D14" s="283"/>
      <c r="E14" s="283"/>
      <c r="F14" s="283"/>
      <c r="G14" s="283"/>
      <c r="H14" s="283"/>
    </row>
    <row r="15" spans="1:8" s="16" customFormat="1" ht="43.5" customHeight="1" x14ac:dyDescent="0.25">
      <c r="A15" s="312">
        <v>8</v>
      </c>
      <c r="B15" s="312"/>
      <c r="C15" s="283" t="s">
        <v>733</v>
      </c>
      <c r="D15" s="283"/>
      <c r="E15" s="283"/>
      <c r="F15" s="283"/>
      <c r="G15" s="286"/>
      <c r="H15" s="286"/>
    </row>
    <row r="16" spans="1:8" s="16" customFormat="1" ht="42" customHeight="1" x14ac:dyDescent="0.25">
      <c r="A16" s="312">
        <v>9</v>
      </c>
      <c r="B16" s="312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230</v>
      </c>
      <c r="B18" s="294"/>
      <c r="C18" s="71" t="s">
        <v>231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262</v>
      </c>
      <c r="D20" s="79" t="s">
        <v>731</v>
      </c>
      <c r="E20" s="80" t="s">
        <v>773</v>
      </c>
      <c r="F20" s="80" t="s">
        <v>809</v>
      </c>
      <c r="G20" s="80" t="s">
        <v>804</v>
      </c>
      <c r="H20" s="80" t="s">
        <v>791</v>
      </c>
    </row>
    <row r="21" spans="1:9" x14ac:dyDescent="0.25">
      <c r="A21" s="1" t="str">
        <f t="shared" ref="A21" si="0">$A$18</f>
        <v>12.</v>
      </c>
      <c r="B21" s="7">
        <v>1</v>
      </c>
      <c r="C21" s="3" t="s">
        <v>229</v>
      </c>
      <c r="D21" s="8"/>
      <c r="E21" s="4">
        <v>5500</v>
      </c>
      <c r="F21" s="11"/>
      <c r="G21" s="10"/>
      <c r="H21" s="29">
        <f>IF(F21,G21/F21,0)</f>
        <v>0</v>
      </c>
    </row>
    <row r="22" spans="1:9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12.pozīciju bez PVN, EUR :</v>
      </c>
      <c r="H22" s="87">
        <f>SUMPRODUCT(E21,H21)</f>
        <v>0</v>
      </c>
    </row>
    <row r="23" spans="1:9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9" ht="26.25" x14ac:dyDescent="0.25">
      <c r="A24" s="1" t="str">
        <f t="shared" ref="A24:A29" si="1">$A$18</f>
        <v>12.</v>
      </c>
      <c r="B24" s="7" t="s">
        <v>3</v>
      </c>
      <c r="C24" s="18" t="s">
        <v>231</v>
      </c>
      <c r="D24" s="300"/>
      <c r="E24" s="301"/>
      <c r="F24" s="302"/>
      <c r="G24" s="291"/>
      <c r="H24" s="292"/>
    </row>
    <row r="25" spans="1:9" ht="38.25" x14ac:dyDescent="0.25">
      <c r="A25" s="1" t="str">
        <f t="shared" si="1"/>
        <v>12.</v>
      </c>
      <c r="B25" s="7" t="s">
        <v>4</v>
      </c>
      <c r="C25" s="30" t="s">
        <v>233</v>
      </c>
      <c r="D25" s="300"/>
      <c r="E25" s="301"/>
      <c r="F25" s="302"/>
      <c r="G25" s="291"/>
      <c r="H25" s="292"/>
      <c r="I25" s="21"/>
    </row>
    <row r="26" spans="1:9" ht="25.5" x14ac:dyDescent="0.25">
      <c r="A26" s="1" t="str">
        <f t="shared" si="1"/>
        <v>12.</v>
      </c>
      <c r="B26" s="7" t="s">
        <v>5</v>
      </c>
      <c r="C26" s="3" t="s">
        <v>219</v>
      </c>
      <c r="D26" s="300"/>
      <c r="E26" s="301"/>
      <c r="F26" s="302"/>
      <c r="G26" s="291"/>
      <c r="H26" s="292"/>
      <c r="I26" s="21"/>
    </row>
    <row r="27" spans="1:9" ht="38.25" x14ac:dyDescent="0.25">
      <c r="A27" s="1" t="str">
        <f t="shared" si="1"/>
        <v>12.</v>
      </c>
      <c r="B27" s="7" t="s">
        <v>6</v>
      </c>
      <c r="C27" s="3" t="s">
        <v>232</v>
      </c>
      <c r="D27" s="300"/>
      <c r="E27" s="301"/>
      <c r="F27" s="302"/>
      <c r="G27" s="291"/>
      <c r="H27" s="292"/>
      <c r="I27" s="21"/>
    </row>
    <row r="28" spans="1:9" x14ac:dyDescent="0.25">
      <c r="A28" s="1" t="str">
        <f t="shared" si="1"/>
        <v>12.</v>
      </c>
      <c r="B28" s="7" t="s">
        <v>8</v>
      </c>
      <c r="C28" s="3" t="s">
        <v>234</v>
      </c>
      <c r="D28" s="300"/>
      <c r="E28" s="301"/>
      <c r="F28" s="302"/>
      <c r="G28" s="291"/>
      <c r="H28" s="292"/>
    </row>
    <row r="29" spans="1:9" ht="38.25" x14ac:dyDescent="0.25">
      <c r="A29" s="1" t="str">
        <f t="shared" si="1"/>
        <v>12.</v>
      </c>
      <c r="B29" s="7" t="s">
        <v>9</v>
      </c>
      <c r="C29" s="3" t="s">
        <v>130</v>
      </c>
      <c r="D29" s="300"/>
      <c r="E29" s="301"/>
      <c r="F29" s="302"/>
      <c r="G29" s="291"/>
      <c r="H29" s="292"/>
    </row>
  </sheetData>
  <mergeCells count="50">
    <mergeCell ref="G8:H8"/>
    <mergeCell ref="A8:B8"/>
    <mergeCell ref="A9:B9"/>
    <mergeCell ref="A10:B10"/>
    <mergeCell ref="C8:F8"/>
    <mergeCell ref="C9:F9"/>
    <mergeCell ref="C10:F10"/>
    <mergeCell ref="G9:H9"/>
    <mergeCell ref="G10:H10"/>
    <mergeCell ref="A7:G7"/>
    <mergeCell ref="B2:G2"/>
    <mergeCell ref="C3:H3"/>
    <mergeCell ref="C4:H4"/>
    <mergeCell ref="C5:H5"/>
    <mergeCell ref="B6:G6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D24:F24"/>
    <mergeCell ref="G24:H24"/>
    <mergeCell ref="A23:B23"/>
    <mergeCell ref="D23:F23"/>
    <mergeCell ref="G23:H23"/>
    <mergeCell ref="C14:F14"/>
    <mergeCell ref="C15:F15"/>
    <mergeCell ref="C16:F16"/>
    <mergeCell ref="G14:H14"/>
    <mergeCell ref="G15:H15"/>
    <mergeCell ref="G16:H16"/>
    <mergeCell ref="A14:B14"/>
    <mergeCell ref="A15:B15"/>
    <mergeCell ref="A16:B16"/>
    <mergeCell ref="A18:B18"/>
    <mergeCell ref="D18:H18"/>
    <mergeCell ref="D28:F28"/>
    <mergeCell ref="G28:H28"/>
    <mergeCell ref="D29:F29"/>
    <mergeCell ref="G29:H29"/>
    <mergeCell ref="D25:F25"/>
    <mergeCell ref="G25:H25"/>
    <mergeCell ref="D26:F26"/>
    <mergeCell ref="G26:H26"/>
    <mergeCell ref="D27:F27"/>
    <mergeCell ref="G27:H27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6" zoomScaleNormal="100" workbookViewId="0">
      <selection activeCell="J27" sqref="J27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269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312">
        <v>1</v>
      </c>
      <c r="B8" s="312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312">
        <v>2</v>
      </c>
      <c r="B9" s="312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312">
        <v>3</v>
      </c>
      <c r="B10" s="312"/>
      <c r="C10" s="286" t="s">
        <v>22</v>
      </c>
      <c r="D10" s="286"/>
      <c r="E10" s="286"/>
      <c r="F10" s="286"/>
      <c r="G10" s="283"/>
      <c r="H10" s="283"/>
    </row>
    <row r="11" spans="1:8" s="16" customFormat="1" ht="27" customHeight="1" x14ac:dyDescent="0.25">
      <c r="A11" s="312">
        <v>4</v>
      </c>
      <c r="B11" s="312"/>
      <c r="C11" s="283" t="s">
        <v>23</v>
      </c>
      <c r="D11" s="283"/>
      <c r="E11" s="283"/>
      <c r="F11" s="283"/>
      <c r="G11" s="283"/>
      <c r="H11" s="283"/>
    </row>
    <row r="12" spans="1:8" s="16" customFormat="1" ht="46.5" customHeight="1" x14ac:dyDescent="0.25">
      <c r="A12" s="312">
        <v>5</v>
      </c>
      <c r="B12" s="312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7.25" customHeight="1" x14ac:dyDescent="0.25">
      <c r="A13" s="312">
        <v>6</v>
      </c>
      <c r="B13" s="312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312">
        <v>7</v>
      </c>
      <c r="B14" s="312"/>
      <c r="C14" s="283" t="s">
        <v>732</v>
      </c>
      <c r="D14" s="283"/>
      <c r="E14" s="283"/>
      <c r="F14" s="283"/>
      <c r="G14" s="283"/>
      <c r="H14" s="283"/>
    </row>
    <row r="15" spans="1:8" s="16" customFormat="1" ht="30.75" customHeight="1" x14ac:dyDescent="0.25">
      <c r="A15" s="312">
        <v>8</v>
      </c>
      <c r="B15" s="312"/>
      <c r="C15" s="283" t="s">
        <v>733</v>
      </c>
      <c r="D15" s="283"/>
      <c r="E15" s="283"/>
      <c r="F15" s="283"/>
      <c r="G15" s="286"/>
      <c r="H15" s="286"/>
    </row>
    <row r="16" spans="1:8" s="16" customFormat="1" ht="43.5" customHeight="1" x14ac:dyDescent="0.25">
      <c r="A16" s="312">
        <v>9</v>
      </c>
      <c r="B16" s="312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236</v>
      </c>
      <c r="B18" s="294"/>
      <c r="C18" s="71" t="s">
        <v>270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263</v>
      </c>
      <c r="D20" s="79" t="s">
        <v>731</v>
      </c>
      <c r="E20" s="80" t="s">
        <v>812</v>
      </c>
      <c r="F20" s="80" t="s">
        <v>813</v>
      </c>
      <c r="G20" s="80" t="s">
        <v>804</v>
      </c>
      <c r="H20" s="80" t="s">
        <v>791</v>
      </c>
    </row>
    <row r="21" spans="1:9" ht="38.25" x14ac:dyDescent="0.25">
      <c r="A21" s="1" t="str">
        <f t="shared" ref="A21" si="0">$A$18</f>
        <v>13.</v>
      </c>
      <c r="B21" s="7">
        <v>1</v>
      </c>
      <c r="C21" s="3" t="s">
        <v>237</v>
      </c>
      <c r="D21" s="8"/>
      <c r="E21" s="4">
        <v>200</v>
      </c>
      <c r="F21" s="11"/>
      <c r="G21" s="10"/>
      <c r="H21" s="29">
        <f>IF(F21,G21/F21,0)</f>
        <v>0</v>
      </c>
    </row>
    <row r="22" spans="1:9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13.pozīciju bez PVN, EUR :</v>
      </c>
      <c r="H22" s="87">
        <f>SUMPRODUCT(E21,H21)</f>
        <v>0</v>
      </c>
    </row>
    <row r="23" spans="1:9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9" ht="26.25" customHeight="1" x14ac:dyDescent="0.25">
      <c r="A24" s="1" t="str">
        <f t="shared" ref="A24:A28" si="1">$A$18</f>
        <v>13.</v>
      </c>
      <c r="B24" s="7" t="s">
        <v>3</v>
      </c>
      <c r="C24" s="18" t="s">
        <v>235</v>
      </c>
      <c r="D24" s="300"/>
      <c r="E24" s="301"/>
      <c r="F24" s="302"/>
      <c r="G24" s="291"/>
      <c r="H24" s="292"/>
    </row>
    <row r="25" spans="1:9" ht="38.25" x14ac:dyDescent="0.25">
      <c r="A25" s="1" t="str">
        <f t="shared" si="1"/>
        <v>13.</v>
      </c>
      <c r="B25" s="7" t="s">
        <v>4</v>
      </c>
      <c r="C25" s="30" t="s">
        <v>238</v>
      </c>
      <c r="D25" s="300"/>
      <c r="E25" s="301"/>
      <c r="F25" s="302"/>
      <c r="G25" s="291"/>
      <c r="H25" s="292"/>
      <c r="I25" s="21"/>
    </row>
    <row r="26" spans="1:9" ht="25.5" x14ac:dyDescent="0.25">
      <c r="A26" s="1" t="str">
        <f t="shared" si="1"/>
        <v>13.</v>
      </c>
      <c r="B26" s="7" t="s">
        <v>5</v>
      </c>
      <c r="C26" s="3" t="s">
        <v>240</v>
      </c>
      <c r="D26" s="300"/>
      <c r="E26" s="301"/>
      <c r="F26" s="302"/>
      <c r="G26" s="291"/>
      <c r="H26" s="292"/>
      <c r="I26" s="21"/>
    </row>
    <row r="27" spans="1:9" ht="25.5" x14ac:dyDescent="0.25">
      <c r="A27" s="1" t="str">
        <f t="shared" si="1"/>
        <v>13.</v>
      </c>
      <c r="B27" s="7" t="s">
        <v>6</v>
      </c>
      <c r="C27" s="3" t="s">
        <v>264</v>
      </c>
      <c r="D27" s="300"/>
      <c r="E27" s="301"/>
      <c r="F27" s="302"/>
      <c r="G27" s="291"/>
      <c r="H27" s="292"/>
      <c r="I27" s="21"/>
    </row>
    <row r="28" spans="1:9" ht="38.25" x14ac:dyDescent="0.25">
      <c r="A28" s="1" t="str">
        <f t="shared" si="1"/>
        <v>13.</v>
      </c>
      <c r="B28" s="7" t="s">
        <v>8</v>
      </c>
      <c r="C28" s="3" t="s">
        <v>130</v>
      </c>
      <c r="D28" s="300"/>
      <c r="E28" s="301"/>
      <c r="F28" s="302"/>
      <c r="G28" s="291"/>
      <c r="H28" s="292"/>
    </row>
  </sheetData>
  <mergeCells count="48">
    <mergeCell ref="G8:H8"/>
    <mergeCell ref="A8:B8"/>
    <mergeCell ref="A9:B9"/>
    <mergeCell ref="A10:B10"/>
    <mergeCell ref="C8:F8"/>
    <mergeCell ref="C9:F9"/>
    <mergeCell ref="C10:F10"/>
    <mergeCell ref="G9:H9"/>
    <mergeCell ref="G10:H10"/>
    <mergeCell ref="A7:G7"/>
    <mergeCell ref="B2:G2"/>
    <mergeCell ref="C3:H3"/>
    <mergeCell ref="C4:H4"/>
    <mergeCell ref="C5:H5"/>
    <mergeCell ref="B6:G6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D24:F24"/>
    <mergeCell ref="G24:H24"/>
    <mergeCell ref="A23:B23"/>
    <mergeCell ref="D23:F23"/>
    <mergeCell ref="G23:H23"/>
    <mergeCell ref="C14:F14"/>
    <mergeCell ref="C15:F15"/>
    <mergeCell ref="C16:F16"/>
    <mergeCell ref="G14:H14"/>
    <mergeCell ref="G15:H15"/>
    <mergeCell ref="G16:H16"/>
    <mergeCell ref="A14:B14"/>
    <mergeCell ref="A15:B15"/>
    <mergeCell ref="A16:B16"/>
    <mergeCell ref="A18:B18"/>
    <mergeCell ref="D18:H18"/>
    <mergeCell ref="D28:F28"/>
    <mergeCell ref="G28:H28"/>
    <mergeCell ref="D25:F25"/>
    <mergeCell ref="G25:H25"/>
    <mergeCell ref="D26:F26"/>
    <mergeCell ref="G26:H26"/>
    <mergeCell ref="D27:F27"/>
    <mergeCell ref="G27:H27"/>
  </mergeCells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9"/>
  <sheetViews>
    <sheetView topLeftCell="A16" zoomScaleNormal="100" workbookViewId="0">
      <selection activeCell="D29" sqref="D29:F29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7" width="16.28515625" customWidth="1"/>
    <col min="8" max="9" width="15.5703125" customWidth="1"/>
    <col min="10" max="10" width="16.85546875" customWidth="1"/>
  </cols>
  <sheetData>
    <row r="1" spans="1:12" x14ac:dyDescent="0.25">
      <c r="A1" s="9"/>
      <c r="B1" s="22"/>
      <c r="C1" s="13"/>
      <c r="D1" s="13"/>
      <c r="E1" s="23"/>
      <c r="F1" s="23"/>
      <c r="G1" s="23"/>
      <c r="H1" s="16"/>
      <c r="I1" s="16"/>
      <c r="J1" s="24" t="s">
        <v>17</v>
      </c>
    </row>
    <row r="2" spans="1:12" ht="15.75" x14ac:dyDescent="0.25">
      <c r="A2" s="9"/>
      <c r="B2" s="287"/>
      <c r="C2" s="288"/>
      <c r="D2" s="288"/>
      <c r="E2" s="288"/>
      <c r="F2" s="288"/>
      <c r="G2" s="288"/>
      <c r="H2" s="288"/>
      <c r="I2" s="32"/>
      <c r="J2" s="9"/>
    </row>
    <row r="3" spans="1:12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  <c r="I3" s="290"/>
      <c r="J3" s="290"/>
    </row>
    <row r="4" spans="1:12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  <c r="I4" s="290"/>
      <c r="J4" s="290"/>
    </row>
    <row r="5" spans="1:12" ht="15.75" x14ac:dyDescent="0.25">
      <c r="A5" s="9"/>
      <c r="B5" s="17"/>
      <c r="C5" s="288" t="s">
        <v>241</v>
      </c>
      <c r="D5" s="288"/>
      <c r="E5" s="288"/>
      <c r="F5" s="288"/>
      <c r="G5" s="288"/>
      <c r="H5" s="288"/>
      <c r="I5" s="288"/>
      <c r="J5" s="288"/>
    </row>
    <row r="6" spans="1:12" ht="15.75" x14ac:dyDescent="0.25">
      <c r="A6" s="9"/>
      <c r="B6" s="287"/>
      <c r="C6" s="288"/>
      <c r="D6" s="288"/>
      <c r="E6" s="288"/>
      <c r="F6" s="288"/>
      <c r="G6" s="288"/>
      <c r="H6" s="288"/>
      <c r="I6" s="32"/>
      <c r="J6" s="9"/>
    </row>
    <row r="7" spans="1:12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89"/>
      <c r="I7" s="26"/>
      <c r="J7" s="85"/>
    </row>
    <row r="8" spans="1:12" ht="15" customHeight="1" x14ac:dyDescent="0.25">
      <c r="A8" s="284">
        <v>1</v>
      </c>
      <c r="B8" s="285"/>
      <c r="C8" s="313" t="s">
        <v>20</v>
      </c>
      <c r="D8" s="313"/>
      <c r="E8" s="313"/>
      <c r="F8" s="313"/>
      <c r="G8" s="313"/>
      <c r="H8" s="313"/>
      <c r="I8" s="318"/>
      <c r="J8" s="319"/>
      <c r="L8" s="31"/>
    </row>
    <row r="9" spans="1:12" x14ac:dyDescent="0.25">
      <c r="A9" s="284">
        <v>2</v>
      </c>
      <c r="B9" s="285"/>
      <c r="C9" s="314" t="s">
        <v>21</v>
      </c>
      <c r="D9" s="314"/>
      <c r="E9" s="313"/>
      <c r="F9" s="313"/>
      <c r="G9" s="313"/>
      <c r="H9" s="313"/>
      <c r="I9" s="318"/>
      <c r="J9" s="319"/>
    </row>
    <row r="10" spans="1:12" ht="38.25" customHeight="1" x14ac:dyDescent="0.25">
      <c r="A10" s="284">
        <v>3</v>
      </c>
      <c r="B10" s="285"/>
      <c r="C10" s="315" t="s">
        <v>22</v>
      </c>
      <c r="D10" s="316"/>
      <c r="E10" s="316"/>
      <c r="F10" s="316"/>
      <c r="G10" s="316"/>
      <c r="H10" s="317"/>
      <c r="I10" s="318"/>
      <c r="J10" s="319"/>
    </row>
    <row r="11" spans="1:12" ht="29.25" customHeight="1" x14ac:dyDescent="0.25">
      <c r="A11" s="284">
        <v>4</v>
      </c>
      <c r="B11" s="285"/>
      <c r="C11" s="314" t="s">
        <v>23</v>
      </c>
      <c r="D11" s="314"/>
      <c r="E11" s="314"/>
      <c r="F11" s="314"/>
      <c r="G11" s="314"/>
      <c r="H11" s="314"/>
      <c r="I11" s="318"/>
      <c r="J11" s="319"/>
    </row>
    <row r="12" spans="1:12" ht="45.75" customHeight="1" x14ac:dyDescent="0.25">
      <c r="A12" s="284">
        <v>5</v>
      </c>
      <c r="B12" s="285"/>
      <c r="C12" s="315" t="s">
        <v>726</v>
      </c>
      <c r="D12" s="316"/>
      <c r="E12" s="316"/>
      <c r="F12" s="316"/>
      <c r="G12" s="316"/>
      <c r="H12" s="317"/>
      <c r="I12" s="320" t="s">
        <v>734</v>
      </c>
      <c r="J12" s="321"/>
    </row>
    <row r="13" spans="1:12" ht="48" customHeight="1" x14ac:dyDescent="0.25">
      <c r="A13" s="284">
        <v>6</v>
      </c>
      <c r="B13" s="285"/>
      <c r="C13" s="322" t="s">
        <v>730</v>
      </c>
      <c r="D13" s="316"/>
      <c r="E13" s="316"/>
      <c r="F13" s="316"/>
      <c r="G13" s="316"/>
      <c r="H13" s="317"/>
      <c r="I13" s="320" t="s">
        <v>734</v>
      </c>
      <c r="J13" s="321"/>
    </row>
    <row r="14" spans="1:12" ht="33" customHeight="1" x14ac:dyDescent="0.25">
      <c r="A14" s="284">
        <v>7</v>
      </c>
      <c r="B14" s="285"/>
      <c r="C14" s="322" t="s">
        <v>732</v>
      </c>
      <c r="D14" s="316"/>
      <c r="E14" s="316"/>
      <c r="F14" s="316"/>
      <c r="G14" s="316"/>
      <c r="H14" s="317"/>
      <c r="I14" s="318"/>
      <c r="J14" s="319"/>
    </row>
    <row r="15" spans="1:12" ht="32.25" customHeight="1" x14ac:dyDescent="0.25">
      <c r="A15" s="284">
        <v>8</v>
      </c>
      <c r="B15" s="285"/>
      <c r="C15" s="314" t="s">
        <v>733</v>
      </c>
      <c r="D15" s="314"/>
      <c r="E15" s="313"/>
      <c r="F15" s="313"/>
      <c r="G15" s="313"/>
      <c r="H15" s="313"/>
      <c r="I15" s="318"/>
      <c r="J15" s="319"/>
    </row>
    <row r="16" spans="1:12" ht="43.5" customHeight="1" x14ac:dyDescent="0.25">
      <c r="A16" s="284">
        <v>9</v>
      </c>
      <c r="B16" s="285"/>
      <c r="C16" s="314" t="s">
        <v>739</v>
      </c>
      <c r="D16" s="314"/>
      <c r="E16" s="313"/>
      <c r="F16" s="313"/>
      <c r="G16" s="313"/>
      <c r="H16" s="313"/>
      <c r="I16" s="320" t="s">
        <v>735</v>
      </c>
      <c r="J16" s="321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t="31.5" x14ac:dyDescent="0.25">
      <c r="A18" s="293" t="s">
        <v>243</v>
      </c>
      <c r="B18" s="294"/>
      <c r="C18" s="71" t="s">
        <v>242</v>
      </c>
      <c r="D18" s="306" t="s">
        <v>221</v>
      </c>
      <c r="E18" s="304"/>
      <c r="F18" s="304"/>
      <c r="G18" s="304"/>
      <c r="H18" s="304"/>
      <c r="I18" s="304"/>
      <c r="J18" s="305"/>
    </row>
    <row r="19" spans="1:11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127" t="s">
        <v>750</v>
      </c>
    </row>
    <row r="20" spans="1:11" ht="69.75" x14ac:dyDescent="0.25">
      <c r="A20" s="76"/>
      <c r="B20" s="86"/>
      <c r="C20" s="74" t="s">
        <v>263</v>
      </c>
      <c r="D20" s="79" t="s">
        <v>731</v>
      </c>
      <c r="E20" s="124" t="s">
        <v>749</v>
      </c>
      <c r="F20" s="80" t="s">
        <v>740</v>
      </c>
      <c r="G20" s="80" t="s">
        <v>268</v>
      </c>
      <c r="H20" s="80" t="s">
        <v>266</v>
      </c>
      <c r="I20" s="80" t="s">
        <v>15</v>
      </c>
      <c r="J20" s="80" t="s">
        <v>267</v>
      </c>
    </row>
    <row r="21" spans="1:11" ht="25.5" x14ac:dyDescent="0.25">
      <c r="A21" s="1" t="str">
        <f t="shared" ref="A21:A24" si="0">$A$18</f>
        <v>14.</v>
      </c>
      <c r="B21" s="7" t="s">
        <v>2</v>
      </c>
      <c r="C21" s="128" t="s">
        <v>751</v>
      </c>
      <c r="D21" s="8"/>
      <c r="E21" s="125">
        <v>40</v>
      </c>
      <c r="F21" s="4">
        <v>30000</v>
      </c>
      <c r="G21" s="113"/>
      <c r="H21" s="113"/>
      <c r="I21" s="114"/>
      <c r="J21" s="126">
        <f>IF(I21,E21*G21*I21/H21*0.001,0)</f>
        <v>0</v>
      </c>
    </row>
    <row r="22" spans="1:11" x14ac:dyDescent="0.25">
      <c r="A22" s="1" t="str">
        <f t="shared" si="0"/>
        <v>14.</v>
      </c>
      <c r="B22" s="7" t="s">
        <v>3</v>
      </c>
      <c r="C22" s="128" t="s">
        <v>752</v>
      </c>
      <c r="D22" s="8"/>
      <c r="E22" s="125">
        <v>40</v>
      </c>
      <c r="F22" s="4">
        <v>30000</v>
      </c>
      <c r="G22" s="113"/>
      <c r="H22" s="113"/>
      <c r="I22" s="114"/>
      <c r="J22" s="126">
        <f t="shared" ref="J22:J23" si="1">IF(I22,E22*G22*I22/H22*0.001,0)</f>
        <v>0</v>
      </c>
    </row>
    <row r="23" spans="1:11" ht="25.5" x14ac:dyDescent="0.25">
      <c r="A23" s="1" t="str">
        <f t="shared" si="0"/>
        <v>14.</v>
      </c>
      <c r="B23" s="7" t="s">
        <v>4</v>
      </c>
      <c r="C23" s="128" t="s">
        <v>753</v>
      </c>
      <c r="D23" s="8"/>
      <c r="E23" s="125">
        <v>300</v>
      </c>
      <c r="F23" s="4">
        <v>6100</v>
      </c>
      <c r="G23" s="113"/>
      <c r="H23" s="113"/>
      <c r="I23" s="114"/>
      <c r="J23" s="126">
        <f t="shared" si="1"/>
        <v>0</v>
      </c>
    </row>
    <row r="24" spans="1:11" x14ac:dyDescent="0.25">
      <c r="A24" s="1" t="str">
        <f t="shared" si="0"/>
        <v>14.</v>
      </c>
      <c r="B24" s="7" t="s">
        <v>5</v>
      </c>
      <c r="C24" s="128" t="s">
        <v>754</v>
      </c>
      <c r="D24" s="8"/>
      <c r="E24" s="125">
        <v>300</v>
      </c>
      <c r="F24" s="4">
        <v>6100</v>
      </c>
      <c r="G24" s="113"/>
      <c r="H24" s="113"/>
      <c r="I24" s="114"/>
      <c r="J24" s="126">
        <f>IF(I24,E24*G24*I24/H24*0.001,0)</f>
        <v>0</v>
      </c>
    </row>
    <row r="25" spans="1:11" x14ac:dyDescent="0.25">
      <c r="A25" s="72"/>
      <c r="B25" s="73"/>
      <c r="C25" s="81"/>
      <c r="D25" s="82"/>
      <c r="E25" s="82"/>
      <c r="F25" s="82"/>
      <c r="G25" s="82"/>
      <c r="H25" s="82"/>
      <c r="I25" s="129" t="str">
        <f>CONCATENATE("KOPĒJĀ CENA (3*7) par ",A18,"pozīciju bez PVN, EUR :")</f>
        <v>KOPĒJĀ CENA (3*7) par 14.pozīciju bez PVN, EUR :</v>
      </c>
      <c r="J25" s="87">
        <f>SUMPRODUCT(F21:F24,J21:J24)</f>
        <v>0</v>
      </c>
    </row>
    <row r="26" spans="1:11" ht="15" customHeight="1" x14ac:dyDescent="0.25">
      <c r="A26" s="295"/>
      <c r="B26" s="296"/>
      <c r="C26" s="79" t="s">
        <v>7</v>
      </c>
      <c r="D26" s="297" t="s">
        <v>728</v>
      </c>
      <c r="E26" s="298"/>
      <c r="F26" s="299"/>
      <c r="G26" s="297" t="s">
        <v>729</v>
      </c>
      <c r="H26" s="298"/>
      <c r="I26" s="298"/>
      <c r="J26" s="299"/>
    </row>
    <row r="27" spans="1:11" ht="15" customHeight="1" x14ac:dyDescent="0.25">
      <c r="A27" s="1" t="str">
        <f t="shared" ref="A27:A39" si="2">$A$18</f>
        <v>14.</v>
      </c>
      <c r="B27" s="7" t="s">
        <v>6</v>
      </c>
      <c r="C27" s="18" t="s">
        <v>242</v>
      </c>
      <c r="D27" s="300"/>
      <c r="E27" s="301"/>
      <c r="F27" s="302"/>
      <c r="G27" s="300"/>
      <c r="H27" s="301"/>
      <c r="I27" s="301"/>
      <c r="J27" s="302"/>
      <c r="K27" s="21"/>
    </row>
    <row r="28" spans="1:11" ht="51.75" x14ac:dyDescent="0.25">
      <c r="A28" s="1" t="str">
        <f t="shared" si="2"/>
        <v>14.</v>
      </c>
      <c r="B28" s="7" t="s">
        <v>8</v>
      </c>
      <c r="C28" s="18" t="s">
        <v>244</v>
      </c>
      <c r="D28" s="300"/>
      <c r="E28" s="301"/>
      <c r="F28" s="302"/>
      <c r="G28" s="300"/>
      <c r="H28" s="301"/>
      <c r="I28" s="301"/>
      <c r="J28" s="302"/>
      <c r="K28" s="21"/>
    </row>
    <row r="29" spans="1:11" ht="25.5" x14ac:dyDescent="0.25">
      <c r="A29" s="1" t="str">
        <f t="shared" si="2"/>
        <v>14.</v>
      </c>
      <c r="B29" s="7" t="s">
        <v>9</v>
      </c>
      <c r="C29" s="30" t="s">
        <v>245</v>
      </c>
      <c r="D29" s="300"/>
      <c r="E29" s="301"/>
      <c r="F29" s="302"/>
      <c r="G29" s="300"/>
      <c r="H29" s="301"/>
      <c r="I29" s="301"/>
      <c r="J29" s="302"/>
      <c r="K29" s="21"/>
    </row>
    <row r="30" spans="1:11" ht="25.5" x14ac:dyDescent="0.25">
      <c r="A30" s="1" t="str">
        <f t="shared" si="2"/>
        <v>14.</v>
      </c>
      <c r="B30" s="7" t="s">
        <v>10</v>
      </c>
      <c r="C30" s="3" t="s">
        <v>265</v>
      </c>
      <c r="D30" s="300"/>
      <c r="E30" s="301"/>
      <c r="F30" s="302"/>
      <c r="G30" s="300"/>
      <c r="H30" s="301"/>
      <c r="I30" s="301"/>
      <c r="J30" s="302"/>
      <c r="K30" s="21"/>
    </row>
    <row r="31" spans="1:11" x14ac:dyDescent="0.25">
      <c r="A31" s="1" t="str">
        <f t="shared" si="2"/>
        <v>14.</v>
      </c>
      <c r="B31" s="7" t="s">
        <v>11</v>
      </c>
      <c r="C31" s="3" t="s">
        <v>246</v>
      </c>
      <c r="D31" s="300"/>
      <c r="E31" s="301"/>
      <c r="F31" s="302"/>
      <c r="G31" s="300"/>
      <c r="H31" s="301"/>
      <c r="I31" s="301"/>
      <c r="J31" s="302"/>
    </row>
    <row r="32" spans="1:11" ht="38.25" x14ac:dyDescent="0.25">
      <c r="A32" s="1" t="str">
        <f t="shared" si="2"/>
        <v>14.</v>
      </c>
      <c r="B32" s="7" t="s">
        <v>12</v>
      </c>
      <c r="C32" s="3" t="s">
        <v>247</v>
      </c>
      <c r="D32" s="300"/>
      <c r="E32" s="301"/>
      <c r="F32" s="302"/>
      <c r="G32" s="300"/>
      <c r="H32" s="301"/>
      <c r="I32" s="301"/>
      <c r="J32" s="302"/>
    </row>
    <row r="33" spans="1:11" ht="38.25" x14ac:dyDescent="0.25">
      <c r="A33" s="1" t="str">
        <f t="shared" si="2"/>
        <v>14.</v>
      </c>
      <c r="B33" s="7" t="s">
        <v>13</v>
      </c>
      <c r="C33" s="3" t="s">
        <v>248</v>
      </c>
      <c r="D33" s="300"/>
      <c r="E33" s="301"/>
      <c r="F33" s="302"/>
      <c r="G33" s="300"/>
      <c r="H33" s="301"/>
      <c r="I33" s="301"/>
      <c r="J33" s="302"/>
    </row>
    <row r="34" spans="1:11" ht="38.25" x14ac:dyDescent="0.25">
      <c r="A34" s="1" t="str">
        <f t="shared" si="2"/>
        <v>14.</v>
      </c>
      <c r="B34" s="7" t="s">
        <v>14</v>
      </c>
      <c r="C34" s="30" t="s">
        <v>130</v>
      </c>
      <c r="D34" s="300"/>
      <c r="E34" s="301"/>
      <c r="F34" s="302"/>
      <c r="G34" s="300"/>
      <c r="H34" s="301"/>
      <c r="I34" s="301"/>
      <c r="J34" s="302"/>
      <c r="K34" s="21"/>
    </row>
    <row r="35" spans="1:11" x14ac:dyDescent="0.25">
      <c r="A35" s="1" t="str">
        <f t="shared" si="2"/>
        <v>14.</v>
      </c>
      <c r="B35" s="7">
        <v>13</v>
      </c>
      <c r="C35" s="20" t="s">
        <v>290</v>
      </c>
      <c r="D35" s="300"/>
      <c r="E35" s="301"/>
      <c r="F35" s="302"/>
      <c r="G35" s="300"/>
      <c r="H35" s="301"/>
      <c r="I35" s="301"/>
      <c r="J35" s="302"/>
      <c r="K35" s="21"/>
    </row>
    <row r="36" spans="1:11" x14ac:dyDescent="0.25">
      <c r="A36" s="1" t="str">
        <f t="shared" si="2"/>
        <v>14.</v>
      </c>
      <c r="B36" s="7" t="s">
        <v>177</v>
      </c>
      <c r="C36" s="128" t="s">
        <v>760</v>
      </c>
      <c r="D36" s="300"/>
      <c r="E36" s="301"/>
      <c r="F36" s="302"/>
      <c r="G36" s="300"/>
      <c r="H36" s="301"/>
      <c r="I36" s="301"/>
      <c r="J36" s="302"/>
      <c r="K36" s="21"/>
    </row>
    <row r="37" spans="1:11" x14ac:dyDescent="0.25">
      <c r="A37" s="1" t="str">
        <f t="shared" si="2"/>
        <v>14.</v>
      </c>
      <c r="B37" s="7" t="s">
        <v>178</v>
      </c>
      <c r="C37" s="128" t="s">
        <v>761</v>
      </c>
      <c r="D37" s="300"/>
      <c r="E37" s="301"/>
      <c r="F37" s="302"/>
      <c r="G37" s="300"/>
      <c r="H37" s="301"/>
      <c r="I37" s="301"/>
      <c r="J37" s="302"/>
      <c r="K37" s="21"/>
    </row>
    <row r="38" spans="1:11" x14ac:dyDescent="0.25">
      <c r="A38" s="1" t="str">
        <f t="shared" si="2"/>
        <v>14.</v>
      </c>
      <c r="B38" s="7" t="s">
        <v>187</v>
      </c>
      <c r="C38" s="128" t="s">
        <v>760</v>
      </c>
      <c r="D38" s="300"/>
      <c r="E38" s="301"/>
      <c r="F38" s="302"/>
      <c r="G38" s="300"/>
      <c r="H38" s="301"/>
      <c r="I38" s="301"/>
      <c r="J38" s="302"/>
      <c r="K38" s="21"/>
    </row>
    <row r="39" spans="1:11" x14ac:dyDescent="0.25">
      <c r="A39" s="1" t="str">
        <f t="shared" si="2"/>
        <v>14.</v>
      </c>
      <c r="B39" s="7" t="s">
        <v>188</v>
      </c>
      <c r="C39" s="128" t="s">
        <v>762</v>
      </c>
      <c r="D39" s="300"/>
      <c r="E39" s="301"/>
      <c r="F39" s="302"/>
      <c r="G39" s="300"/>
      <c r="H39" s="301"/>
      <c r="I39" s="301"/>
      <c r="J39" s="302"/>
      <c r="K39" s="21"/>
    </row>
  </sheetData>
  <mergeCells count="64">
    <mergeCell ref="G35:J35"/>
    <mergeCell ref="G36:J36"/>
    <mergeCell ref="G37:J37"/>
    <mergeCell ref="G38:J38"/>
    <mergeCell ref="G32:J32"/>
    <mergeCell ref="G33:J33"/>
    <mergeCell ref="G34:J34"/>
    <mergeCell ref="G39:J39"/>
    <mergeCell ref="C13:H13"/>
    <mergeCell ref="C14:H14"/>
    <mergeCell ref="C15:H15"/>
    <mergeCell ref="C16:H16"/>
    <mergeCell ref="I13:J13"/>
    <mergeCell ref="I14:J14"/>
    <mergeCell ref="I15:J15"/>
    <mergeCell ref="I16:J16"/>
    <mergeCell ref="D34:F34"/>
    <mergeCell ref="D30:F30"/>
    <mergeCell ref="G27:J27"/>
    <mergeCell ref="G28:J28"/>
    <mergeCell ref="G29:J29"/>
    <mergeCell ref="G30:J30"/>
    <mergeCell ref="G31:J31"/>
    <mergeCell ref="A7:H7"/>
    <mergeCell ref="D32:F32"/>
    <mergeCell ref="D33:F33"/>
    <mergeCell ref="A8:B8"/>
    <mergeCell ref="A9:B9"/>
    <mergeCell ref="A10:B10"/>
    <mergeCell ref="A11:B11"/>
    <mergeCell ref="A12:B12"/>
    <mergeCell ref="A13:B13"/>
    <mergeCell ref="A26:B26"/>
    <mergeCell ref="D26:F26"/>
    <mergeCell ref="A14:B14"/>
    <mergeCell ref="A15:B15"/>
    <mergeCell ref="A16:B16"/>
    <mergeCell ref="A18:B18"/>
    <mergeCell ref="D18:J18"/>
    <mergeCell ref="B2:H2"/>
    <mergeCell ref="C3:J3"/>
    <mergeCell ref="C4:J4"/>
    <mergeCell ref="C5:J5"/>
    <mergeCell ref="B6:H6"/>
    <mergeCell ref="D37:F37"/>
    <mergeCell ref="D38:F38"/>
    <mergeCell ref="D39:F39"/>
    <mergeCell ref="D35:F35"/>
    <mergeCell ref="D36:F36"/>
    <mergeCell ref="D27:F27"/>
    <mergeCell ref="D31:F31"/>
    <mergeCell ref="D28:F28"/>
    <mergeCell ref="D29:F29"/>
    <mergeCell ref="C8:H8"/>
    <mergeCell ref="C9:H9"/>
    <mergeCell ref="C10:H10"/>
    <mergeCell ref="C11:H11"/>
    <mergeCell ref="C12:H12"/>
    <mergeCell ref="G26:J26"/>
    <mergeCell ref="I8:J8"/>
    <mergeCell ref="I9:J9"/>
    <mergeCell ref="I10:J10"/>
    <mergeCell ref="I11:J11"/>
    <mergeCell ref="I12:J12"/>
  </mergeCells>
  <phoneticPr fontId="10" type="noConversion"/>
  <pageMargins left="0.7" right="0.7" top="0.75" bottom="0.75" header="0.3" footer="0.3"/>
  <pageSetup paperSize="9" scale="77" fitToHeight="0" orientation="landscape" r:id="rId1"/>
  <rowBreaks count="1" manualBreakCount="1">
    <brk id="1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9"/>
  <sheetViews>
    <sheetView topLeftCell="A13" zoomScaleNormal="100" workbookViewId="0">
      <selection activeCell="E36" sqref="E36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8.5703125" customWidth="1"/>
    <col min="6" max="6" width="15.5703125" customWidth="1"/>
    <col min="7" max="8" width="16.28515625" customWidth="1"/>
    <col min="9" max="9" width="15.5703125" customWidth="1"/>
    <col min="10" max="10" width="17.85546875" customWidth="1"/>
  </cols>
  <sheetData>
    <row r="1" spans="1:10" x14ac:dyDescent="0.25">
      <c r="A1" s="9"/>
      <c r="B1" s="22"/>
      <c r="C1" s="13"/>
      <c r="D1" s="13"/>
      <c r="E1" s="13"/>
      <c r="F1" s="23"/>
      <c r="G1" s="23"/>
      <c r="H1" s="23"/>
      <c r="I1" s="16"/>
      <c r="J1" s="24" t="s">
        <v>17</v>
      </c>
    </row>
    <row r="2" spans="1:10" ht="15.75" x14ac:dyDescent="0.25">
      <c r="A2" s="9"/>
      <c r="B2" s="287"/>
      <c r="C2" s="288"/>
      <c r="D2" s="288"/>
      <c r="E2" s="288"/>
      <c r="F2" s="288"/>
      <c r="G2" s="288"/>
      <c r="H2" s="288"/>
      <c r="I2" s="288"/>
      <c r="J2" s="9"/>
    </row>
    <row r="3" spans="1:10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  <c r="I3" s="290"/>
      <c r="J3" s="290"/>
    </row>
    <row r="4" spans="1:10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  <c r="I4" s="290"/>
      <c r="J4" s="290"/>
    </row>
    <row r="5" spans="1:10" ht="15.75" x14ac:dyDescent="0.25">
      <c r="A5" s="9"/>
      <c r="B5" s="17"/>
      <c r="C5" s="288" t="s">
        <v>663</v>
      </c>
      <c r="D5" s="288"/>
      <c r="E5" s="288"/>
      <c r="F5" s="288"/>
      <c r="G5" s="288"/>
      <c r="H5" s="288"/>
      <c r="I5" s="288"/>
      <c r="J5" s="288"/>
    </row>
    <row r="6" spans="1:10" ht="15.75" x14ac:dyDescent="0.25">
      <c r="A6" s="9"/>
      <c r="B6" s="287"/>
      <c r="C6" s="288"/>
      <c r="D6" s="288"/>
      <c r="E6" s="288"/>
      <c r="F6" s="288"/>
      <c r="G6" s="288"/>
      <c r="H6" s="288"/>
      <c r="I6" s="288"/>
      <c r="J6" s="9"/>
    </row>
    <row r="7" spans="1:10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115"/>
      <c r="I7" s="26"/>
      <c r="J7" s="26"/>
    </row>
    <row r="8" spans="1:10" s="16" customFormat="1" ht="15" customHeight="1" x14ac:dyDescent="0.25">
      <c r="A8" s="284">
        <v>1</v>
      </c>
      <c r="B8" s="285"/>
      <c r="C8" s="313" t="s">
        <v>20</v>
      </c>
      <c r="D8" s="313"/>
      <c r="E8" s="313"/>
      <c r="F8" s="313"/>
      <c r="G8" s="313"/>
      <c r="H8" s="118"/>
      <c r="I8" s="318"/>
      <c r="J8" s="319"/>
    </row>
    <row r="9" spans="1:10" s="16" customFormat="1" x14ac:dyDescent="0.25">
      <c r="A9" s="284">
        <v>2</v>
      </c>
      <c r="B9" s="285"/>
      <c r="C9" s="314" t="s">
        <v>21</v>
      </c>
      <c r="D9" s="314"/>
      <c r="E9" s="313"/>
      <c r="F9" s="313"/>
      <c r="G9" s="313"/>
      <c r="H9" s="118"/>
      <c r="I9" s="318"/>
      <c r="J9" s="319"/>
    </row>
    <row r="10" spans="1:10" s="16" customFormat="1" ht="39" customHeight="1" x14ac:dyDescent="0.25">
      <c r="A10" s="284">
        <v>3</v>
      </c>
      <c r="B10" s="285"/>
      <c r="C10" s="315" t="s">
        <v>22</v>
      </c>
      <c r="D10" s="316"/>
      <c r="E10" s="316"/>
      <c r="F10" s="316"/>
      <c r="G10" s="317"/>
      <c r="H10" s="117"/>
      <c r="I10" s="318"/>
      <c r="J10" s="319"/>
    </row>
    <row r="11" spans="1:10" s="16" customFormat="1" ht="30" customHeight="1" x14ac:dyDescent="0.25">
      <c r="A11" s="284">
        <v>4</v>
      </c>
      <c r="B11" s="285"/>
      <c r="C11" s="314" t="s">
        <v>23</v>
      </c>
      <c r="D11" s="314"/>
      <c r="E11" s="314"/>
      <c r="F11" s="314"/>
      <c r="G11" s="314"/>
      <c r="H11" s="116"/>
      <c r="I11" s="318"/>
      <c r="J11" s="319"/>
    </row>
    <row r="12" spans="1:10" s="16" customFormat="1" ht="45" customHeight="1" x14ac:dyDescent="0.25">
      <c r="A12" s="284">
        <v>5</v>
      </c>
      <c r="B12" s="285"/>
      <c r="C12" s="315" t="s">
        <v>726</v>
      </c>
      <c r="D12" s="316"/>
      <c r="E12" s="316"/>
      <c r="F12" s="316"/>
      <c r="G12" s="317"/>
      <c r="H12" s="117"/>
      <c r="I12" s="320" t="s">
        <v>734</v>
      </c>
      <c r="J12" s="321"/>
    </row>
    <row r="13" spans="1:10" s="16" customFormat="1" ht="45" customHeight="1" x14ac:dyDescent="0.25">
      <c r="A13" s="284">
        <v>6</v>
      </c>
      <c r="B13" s="285"/>
      <c r="C13" s="322" t="s">
        <v>730</v>
      </c>
      <c r="D13" s="316"/>
      <c r="E13" s="316"/>
      <c r="F13" s="316"/>
      <c r="G13" s="317"/>
      <c r="H13" s="117"/>
      <c r="I13" s="320" t="s">
        <v>734</v>
      </c>
      <c r="J13" s="321"/>
    </row>
    <row r="14" spans="1:10" s="16" customFormat="1" ht="30" customHeight="1" x14ac:dyDescent="0.25">
      <c r="A14" s="284">
        <v>7</v>
      </c>
      <c r="B14" s="285"/>
      <c r="C14" s="322" t="s">
        <v>732</v>
      </c>
      <c r="D14" s="316"/>
      <c r="E14" s="316"/>
      <c r="F14" s="316"/>
      <c r="G14" s="317"/>
      <c r="H14" s="117"/>
      <c r="I14" s="318"/>
      <c r="J14" s="319"/>
    </row>
    <row r="15" spans="1:10" s="16" customFormat="1" ht="30" customHeight="1" x14ac:dyDescent="0.25">
      <c r="A15" s="284">
        <v>8</v>
      </c>
      <c r="B15" s="285"/>
      <c r="C15" s="314" t="s">
        <v>733</v>
      </c>
      <c r="D15" s="314"/>
      <c r="E15" s="313"/>
      <c r="F15" s="313"/>
      <c r="G15" s="313"/>
      <c r="H15" s="118"/>
      <c r="I15" s="318"/>
      <c r="J15" s="319"/>
    </row>
    <row r="16" spans="1:10" s="16" customFormat="1" ht="45" customHeight="1" x14ac:dyDescent="0.25">
      <c r="A16" s="284">
        <v>9</v>
      </c>
      <c r="B16" s="285"/>
      <c r="C16" s="314" t="s">
        <v>739</v>
      </c>
      <c r="D16" s="314"/>
      <c r="E16" s="313"/>
      <c r="F16" s="313"/>
      <c r="G16" s="313"/>
      <c r="H16" s="118"/>
      <c r="I16" s="320" t="s">
        <v>735</v>
      </c>
      <c r="J16" s="321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t="31.5" x14ac:dyDescent="0.25">
      <c r="A18" s="293" t="s">
        <v>271</v>
      </c>
      <c r="B18" s="294"/>
      <c r="C18" s="71" t="s">
        <v>664</v>
      </c>
      <c r="D18" s="306" t="s">
        <v>221</v>
      </c>
      <c r="E18" s="323"/>
      <c r="F18" s="323"/>
      <c r="G18" s="323"/>
      <c r="H18" s="323"/>
      <c r="I18" s="323"/>
      <c r="J18" s="324"/>
    </row>
    <row r="19" spans="1:11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127" t="s">
        <v>750</v>
      </c>
    </row>
    <row r="20" spans="1:11" ht="69.75" x14ac:dyDescent="0.25">
      <c r="A20" s="76"/>
      <c r="B20" s="86"/>
      <c r="C20" s="74" t="s">
        <v>263</v>
      </c>
      <c r="D20" s="79" t="s">
        <v>731</v>
      </c>
      <c r="E20" s="124" t="s">
        <v>749</v>
      </c>
      <c r="F20" s="80" t="s">
        <v>740</v>
      </c>
      <c r="G20" s="80" t="s">
        <v>268</v>
      </c>
      <c r="H20" s="80" t="s">
        <v>266</v>
      </c>
      <c r="I20" s="80" t="s">
        <v>15</v>
      </c>
      <c r="J20" s="80" t="s">
        <v>267</v>
      </c>
    </row>
    <row r="21" spans="1:11" ht="25.5" x14ac:dyDescent="0.25">
      <c r="A21" s="1" t="str">
        <f t="shared" ref="A21:A22" si="0">$A$18</f>
        <v>15.</v>
      </c>
      <c r="B21" s="7" t="s">
        <v>2</v>
      </c>
      <c r="C21" s="128" t="s">
        <v>755</v>
      </c>
      <c r="D21" s="8"/>
      <c r="E21" s="125">
        <v>98</v>
      </c>
      <c r="F21" s="4">
        <v>1000</v>
      </c>
      <c r="G21" s="113"/>
      <c r="H21" s="113"/>
      <c r="I21" s="114"/>
      <c r="J21" s="126">
        <f>IF(I21,E21*G21*I21/H21*0.001,0)</f>
        <v>0</v>
      </c>
    </row>
    <row r="22" spans="1:11" ht="25.5" x14ac:dyDescent="0.25">
      <c r="A22" s="1" t="str">
        <f t="shared" si="0"/>
        <v>15.</v>
      </c>
      <c r="B22" s="7" t="s">
        <v>3</v>
      </c>
      <c r="C22" s="128" t="s">
        <v>756</v>
      </c>
      <c r="D22" s="8"/>
      <c r="E22" s="125">
        <v>98</v>
      </c>
      <c r="F22" s="4">
        <v>1000</v>
      </c>
      <c r="G22" s="113"/>
      <c r="H22" s="113"/>
      <c r="I22" s="114"/>
      <c r="J22" s="126">
        <f>IF(I22,E22*G22*I22/H22*0.001,0)</f>
        <v>0</v>
      </c>
    </row>
    <row r="23" spans="1:11" x14ac:dyDescent="0.25">
      <c r="A23" s="90"/>
      <c r="B23" s="89"/>
      <c r="C23" s="91"/>
      <c r="D23" s="92"/>
      <c r="E23" s="92"/>
      <c r="F23" s="92"/>
      <c r="G23" s="92"/>
      <c r="H23" s="92"/>
      <c r="I23" s="130" t="str">
        <f>CONCATENATE("KOPĒJĀ CENA (3*7) par ",A18,"pozīciju bez PVN, EUR :")</f>
        <v>KOPĒJĀ CENA (3*7) par 15.pozīciju bez PVN, EUR :</v>
      </c>
      <c r="J23" s="93">
        <f>SUMPRODUCT(F21:F22,J21:J22)</f>
        <v>0</v>
      </c>
    </row>
    <row r="24" spans="1:11" ht="15" customHeight="1" x14ac:dyDescent="0.25">
      <c r="A24" s="295"/>
      <c r="B24" s="296"/>
      <c r="C24" s="79" t="s">
        <v>7</v>
      </c>
      <c r="D24" s="297" t="s">
        <v>728</v>
      </c>
      <c r="E24" s="298"/>
      <c r="F24" s="298"/>
      <c r="G24" s="299"/>
      <c r="H24" s="297" t="s">
        <v>729</v>
      </c>
      <c r="I24" s="298"/>
      <c r="J24" s="299"/>
    </row>
    <row r="25" spans="1:11" ht="26.25" x14ac:dyDescent="0.25">
      <c r="A25" s="1" t="str">
        <f t="shared" ref="A25:A29" si="1">$A$18</f>
        <v>15.</v>
      </c>
      <c r="B25" s="7" t="s">
        <v>4</v>
      </c>
      <c r="C25" s="18" t="s">
        <v>249</v>
      </c>
      <c r="D25" s="300"/>
      <c r="E25" s="301"/>
      <c r="F25" s="301"/>
      <c r="G25" s="302"/>
      <c r="H25" s="300"/>
      <c r="I25" s="301"/>
      <c r="J25" s="302"/>
    </row>
    <row r="26" spans="1:11" ht="26.25" x14ac:dyDescent="0.25">
      <c r="A26" s="1" t="str">
        <f t="shared" si="1"/>
        <v>15.</v>
      </c>
      <c r="B26" s="7" t="s">
        <v>5</v>
      </c>
      <c r="C26" s="18" t="s">
        <v>245</v>
      </c>
      <c r="D26" s="300"/>
      <c r="E26" s="301"/>
      <c r="F26" s="301"/>
      <c r="G26" s="302"/>
      <c r="H26" s="300"/>
      <c r="I26" s="301"/>
      <c r="J26" s="302"/>
    </row>
    <row r="27" spans="1:11" ht="25.5" x14ac:dyDescent="0.25">
      <c r="A27" s="1" t="str">
        <f t="shared" si="1"/>
        <v>15.</v>
      </c>
      <c r="B27" s="7" t="s">
        <v>6</v>
      </c>
      <c r="C27" s="30" t="s">
        <v>264</v>
      </c>
      <c r="D27" s="300"/>
      <c r="E27" s="301"/>
      <c r="F27" s="301"/>
      <c r="G27" s="302"/>
      <c r="H27" s="300"/>
      <c r="I27" s="301"/>
      <c r="J27" s="302"/>
      <c r="K27" s="21"/>
    </row>
    <row r="28" spans="1:11" ht="25.5" x14ac:dyDescent="0.25">
      <c r="A28" s="1" t="str">
        <f t="shared" si="1"/>
        <v>15.</v>
      </c>
      <c r="B28" s="7" t="s">
        <v>8</v>
      </c>
      <c r="C28" s="3" t="s">
        <v>273</v>
      </c>
      <c r="D28" s="300"/>
      <c r="E28" s="301"/>
      <c r="F28" s="301"/>
      <c r="G28" s="302"/>
      <c r="H28" s="300"/>
      <c r="I28" s="301"/>
      <c r="J28" s="302"/>
      <c r="K28" s="21"/>
    </row>
    <row r="29" spans="1:11" ht="38.25" x14ac:dyDescent="0.25">
      <c r="A29" s="1" t="str">
        <f t="shared" si="1"/>
        <v>15.</v>
      </c>
      <c r="B29" s="7" t="s">
        <v>9</v>
      </c>
      <c r="C29" s="3" t="s">
        <v>274</v>
      </c>
      <c r="D29" s="300"/>
      <c r="E29" s="301"/>
      <c r="F29" s="301"/>
      <c r="G29" s="302"/>
      <c r="H29" s="300"/>
      <c r="I29" s="301"/>
      <c r="J29" s="302"/>
      <c r="K29" s="21"/>
    </row>
  </sheetData>
  <mergeCells count="48">
    <mergeCell ref="H29:J29"/>
    <mergeCell ref="I8:J8"/>
    <mergeCell ref="I9:J9"/>
    <mergeCell ref="I10:J10"/>
    <mergeCell ref="I11:J11"/>
    <mergeCell ref="I12:J12"/>
    <mergeCell ref="H24:J24"/>
    <mergeCell ref="H25:J25"/>
    <mergeCell ref="H26:J26"/>
    <mergeCell ref="H27:J27"/>
    <mergeCell ref="H28:J28"/>
    <mergeCell ref="C15:G15"/>
    <mergeCell ref="C16:G16"/>
    <mergeCell ref="I13:J13"/>
    <mergeCell ref="I14:J14"/>
    <mergeCell ref="I15:J15"/>
    <mergeCell ref="I16:J16"/>
    <mergeCell ref="C14:G14"/>
    <mergeCell ref="A7:G7"/>
    <mergeCell ref="C8:G8"/>
    <mergeCell ref="C9:G9"/>
    <mergeCell ref="C10:G10"/>
    <mergeCell ref="C11:G11"/>
    <mergeCell ref="A8:B8"/>
    <mergeCell ref="A9:B9"/>
    <mergeCell ref="A10:B10"/>
    <mergeCell ref="A11:B11"/>
    <mergeCell ref="D27:G27"/>
    <mergeCell ref="D28:G28"/>
    <mergeCell ref="D29:G29"/>
    <mergeCell ref="A12:B12"/>
    <mergeCell ref="A13:B13"/>
    <mergeCell ref="D26:G26"/>
    <mergeCell ref="A14:B14"/>
    <mergeCell ref="A15:B15"/>
    <mergeCell ref="A16:B16"/>
    <mergeCell ref="A18:B18"/>
    <mergeCell ref="D18:J18"/>
    <mergeCell ref="A24:B24"/>
    <mergeCell ref="D24:G24"/>
    <mergeCell ref="D25:G25"/>
    <mergeCell ref="C12:G12"/>
    <mergeCell ref="C13:G13"/>
    <mergeCell ref="B2:I2"/>
    <mergeCell ref="C3:J3"/>
    <mergeCell ref="C4:J4"/>
    <mergeCell ref="C5:J5"/>
    <mergeCell ref="B6:I6"/>
  </mergeCells>
  <phoneticPr fontId="10" type="noConversion"/>
  <pageMargins left="0.7" right="0.7" top="0.75" bottom="0.75" header="0.3" footer="0.3"/>
  <pageSetup paperSize="9" scale="76" fitToHeight="0" orientation="landscape" r:id="rId1"/>
  <rowBreaks count="1" manualBreakCount="1">
    <brk id="1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3"/>
  <sheetViews>
    <sheetView topLeftCell="A16" zoomScaleNormal="100" workbookViewId="0">
      <selection activeCell="D28" sqref="D28:G28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8.5703125" customWidth="1"/>
    <col min="6" max="6" width="15.5703125" customWidth="1"/>
    <col min="7" max="8" width="17.140625" customWidth="1"/>
    <col min="9" max="9" width="15.5703125" customWidth="1"/>
    <col min="10" max="10" width="16.85546875" customWidth="1"/>
  </cols>
  <sheetData>
    <row r="1" spans="1:10" x14ac:dyDescent="0.25">
      <c r="A1" s="9"/>
      <c r="B1" s="22"/>
      <c r="C1" s="13"/>
      <c r="D1" s="13"/>
      <c r="E1" s="13"/>
      <c r="F1" s="23"/>
      <c r="G1" s="23"/>
      <c r="H1" s="23"/>
      <c r="I1" s="16"/>
      <c r="J1" s="24" t="s">
        <v>17</v>
      </c>
    </row>
    <row r="2" spans="1:10" ht="15.75" x14ac:dyDescent="0.25">
      <c r="A2" s="9"/>
      <c r="B2" s="287"/>
      <c r="C2" s="288"/>
      <c r="D2" s="288"/>
      <c r="E2" s="288"/>
      <c r="F2" s="288"/>
      <c r="G2" s="288"/>
      <c r="H2" s="288"/>
      <c r="I2" s="288"/>
      <c r="J2" s="9"/>
    </row>
    <row r="3" spans="1:10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  <c r="I3" s="290"/>
      <c r="J3" s="290"/>
    </row>
    <row r="4" spans="1:10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  <c r="I4" s="290"/>
      <c r="J4" s="290"/>
    </row>
    <row r="5" spans="1:10" ht="15.75" x14ac:dyDescent="0.25">
      <c r="A5" s="9"/>
      <c r="B5" s="17"/>
      <c r="C5" s="288" t="s">
        <v>276</v>
      </c>
      <c r="D5" s="288"/>
      <c r="E5" s="288"/>
      <c r="F5" s="288"/>
      <c r="G5" s="288"/>
      <c r="H5" s="288"/>
      <c r="I5" s="288"/>
      <c r="J5" s="288"/>
    </row>
    <row r="6" spans="1:10" ht="15.75" x14ac:dyDescent="0.25">
      <c r="A6" s="9"/>
      <c r="B6" s="287"/>
      <c r="C6" s="288"/>
      <c r="D6" s="288"/>
      <c r="E6" s="288"/>
      <c r="F6" s="288"/>
      <c r="G6" s="288"/>
      <c r="H6" s="288"/>
      <c r="I6" s="288"/>
      <c r="J6" s="9"/>
    </row>
    <row r="7" spans="1:10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115"/>
      <c r="I7" s="26"/>
      <c r="J7" s="26"/>
    </row>
    <row r="8" spans="1:10" s="16" customFormat="1" ht="15" customHeight="1" x14ac:dyDescent="0.25">
      <c r="A8" s="284">
        <v>1</v>
      </c>
      <c r="B8" s="285"/>
      <c r="C8" s="313" t="s">
        <v>20</v>
      </c>
      <c r="D8" s="313"/>
      <c r="E8" s="313"/>
      <c r="F8" s="313"/>
      <c r="G8" s="313"/>
      <c r="H8" s="118"/>
      <c r="I8" s="318"/>
      <c r="J8" s="319"/>
    </row>
    <row r="9" spans="1:10" s="16" customFormat="1" x14ac:dyDescent="0.25">
      <c r="A9" s="284">
        <v>2</v>
      </c>
      <c r="B9" s="285"/>
      <c r="C9" s="314" t="s">
        <v>21</v>
      </c>
      <c r="D9" s="314"/>
      <c r="E9" s="313"/>
      <c r="F9" s="313"/>
      <c r="G9" s="313"/>
      <c r="H9" s="118"/>
      <c r="I9" s="318"/>
      <c r="J9" s="319"/>
    </row>
    <row r="10" spans="1:10" s="16" customFormat="1" ht="39" customHeight="1" x14ac:dyDescent="0.25">
      <c r="A10" s="284">
        <v>3</v>
      </c>
      <c r="B10" s="285"/>
      <c r="C10" s="315" t="s">
        <v>22</v>
      </c>
      <c r="D10" s="316"/>
      <c r="E10" s="316"/>
      <c r="F10" s="316"/>
      <c r="G10" s="317"/>
      <c r="H10" s="117"/>
      <c r="I10" s="318"/>
      <c r="J10" s="319"/>
    </row>
    <row r="11" spans="1:10" s="16" customFormat="1" ht="30" customHeight="1" x14ac:dyDescent="0.25">
      <c r="A11" s="284">
        <v>4</v>
      </c>
      <c r="B11" s="285"/>
      <c r="C11" s="314" t="s">
        <v>23</v>
      </c>
      <c r="D11" s="314"/>
      <c r="E11" s="314"/>
      <c r="F11" s="314"/>
      <c r="G11" s="314"/>
      <c r="H11" s="116"/>
      <c r="I11" s="318"/>
      <c r="J11" s="319"/>
    </row>
    <row r="12" spans="1:10" s="16" customFormat="1" ht="45" customHeight="1" x14ac:dyDescent="0.25">
      <c r="A12" s="284">
        <v>5</v>
      </c>
      <c r="B12" s="285"/>
      <c r="C12" s="315" t="s">
        <v>726</v>
      </c>
      <c r="D12" s="316"/>
      <c r="E12" s="316"/>
      <c r="F12" s="316"/>
      <c r="G12" s="317"/>
      <c r="H12" s="117"/>
      <c r="I12" s="320" t="s">
        <v>734</v>
      </c>
      <c r="J12" s="321"/>
    </row>
    <row r="13" spans="1:10" s="16" customFormat="1" ht="45" customHeight="1" x14ac:dyDescent="0.25">
      <c r="A13" s="284">
        <v>6</v>
      </c>
      <c r="B13" s="285"/>
      <c r="C13" s="322" t="s">
        <v>730</v>
      </c>
      <c r="D13" s="316"/>
      <c r="E13" s="316"/>
      <c r="F13" s="316"/>
      <c r="G13" s="317"/>
      <c r="H13" s="117"/>
      <c r="I13" s="320" t="s">
        <v>734</v>
      </c>
      <c r="J13" s="321"/>
    </row>
    <row r="14" spans="1:10" s="16" customFormat="1" ht="30" customHeight="1" x14ac:dyDescent="0.25">
      <c r="A14" s="284">
        <v>7</v>
      </c>
      <c r="B14" s="285"/>
      <c r="C14" s="322" t="s">
        <v>732</v>
      </c>
      <c r="D14" s="316"/>
      <c r="E14" s="316"/>
      <c r="F14" s="316"/>
      <c r="G14" s="317"/>
      <c r="H14" s="117"/>
      <c r="I14" s="318"/>
      <c r="J14" s="319"/>
    </row>
    <row r="15" spans="1:10" s="16" customFormat="1" ht="30" customHeight="1" x14ac:dyDescent="0.25">
      <c r="A15" s="284">
        <v>8</v>
      </c>
      <c r="B15" s="285"/>
      <c r="C15" s="314" t="s">
        <v>733</v>
      </c>
      <c r="D15" s="314"/>
      <c r="E15" s="313"/>
      <c r="F15" s="313"/>
      <c r="G15" s="313"/>
      <c r="H15" s="118"/>
      <c r="I15" s="318"/>
      <c r="J15" s="319"/>
    </row>
    <row r="16" spans="1:10" s="16" customFormat="1" ht="45" customHeight="1" x14ac:dyDescent="0.25">
      <c r="A16" s="284">
        <v>9</v>
      </c>
      <c r="B16" s="285"/>
      <c r="C16" s="314" t="s">
        <v>739</v>
      </c>
      <c r="D16" s="314"/>
      <c r="E16" s="313"/>
      <c r="F16" s="313"/>
      <c r="G16" s="313"/>
      <c r="H16" s="118"/>
      <c r="I16" s="320" t="s">
        <v>735</v>
      </c>
      <c r="J16" s="321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t="47.25" customHeight="1" x14ac:dyDescent="0.25">
      <c r="A18" s="293" t="s">
        <v>277</v>
      </c>
      <c r="B18" s="294"/>
      <c r="C18" s="71" t="s">
        <v>275</v>
      </c>
      <c r="D18" s="306" t="s">
        <v>221</v>
      </c>
      <c r="E18" s="323"/>
      <c r="F18" s="323"/>
      <c r="G18" s="323"/>
      <c r="H18" s="323"/>
      <c r="I18" s="323"/>
      <c r="J18" s="324"/>
    </row>
    <row r="19" spans="1:11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127" t="s">
        <v>750</v>
      </c>
    </row>
    <row r="20" spans="1:11" ht="67.5" x14ac:dyDescent="0.25">
      <c r="A20" s="76"/>
      <c r="B20" s="86"/>
      <c r="C20" s="74" t="s">
        <v>263</v>
      </c>
      <c r="D20" s="79" t="s">
        <v>757</v>
      </c>
      <c r="E20" s="124" t="s">
        <v>749</v>
      </c>
      <c r="F20" s="80" t="s">
        <v>758</v>
      </c>
      <c r="G20" s="80" t="s">
        <v>268</v>
      </c>
      <c r="H20" s="80" t="s">
        <v>266</v>
      </c>
      <c r="I20" s="80" t="s">
        <v>15</v>
      </c>
      <c r="J20" s="80" t="s">
        <v>267</v>
      </c>
    </row>
    <row r="21" spans="1:11" ht="25.5" x14ac:dyDescent="0.25">
      <c r="A21" s="1" t="str">
        <f t="shared" ref="A21:A22" si="0">$A$18</f>
        <v>16.</v>
      </c>
      <c r="B21" s="7" t="s">
        <v>2</v>
      </c>
      <c r="C21" s="128" t="s">
        <v>763</v>
      </c>
      <c r="D21" s="8"/>
      <c r="E21" s="125">
        <v>23</v>
      </c>
      <c r="F21" s="4">
        <v>2020</v>
      </c>
      <c r="G21" s="113"/>
      <c r="H21" s="113"/>
      <c r="I21" s="114"/>
      <c r="J21" s="126">
        <f>IF(I21,E21*G21*I21/H21*0.001,0)</f>
        <v>0</v>
      </c>
    </row>
    <row r="22" spans="1:11" x14ac:dyDescent="0.25">
      <c r="A22" s="1" t="str">
        <f t="shared" si="0"/>
        <v>16.</v>
      </c>
      <c r="B22" s="7" t="s">
        <v>3</v>
      </c>
      <c r="C22" s="128" t="s">
        <v>764</v>
      </c>
      <c r="D22" s="8"/>
      <c r="E22" s="125">
        <v>23</v>
      </c>
      <c r="F22" s="4">
        <v>2020</v>
      </c>
      <c r="G22" s="113"/>
      <c r="H22" s="113"/>
      <c r="I22" s="114"/>
      <c r="J22" s="126">
        <f>IF(I22,E22*G22*I22/H22*0.001,0)</f>
        <v>0</v>
      </c>
    </row>
    <row r="23" spans="1:11" x14ac:dyDescent="0.25">
      <c r="A23" s="72"/>
      <c r="B23" s="73"/>
      <c r="C23" s="81"/>
      <c r="D23" s="82"/>
      <c r="E23" s="82"/>
      <c r="F23" s="82"/>
      <c r="G23" s="82"/>
      <c r="H23" s="82"/>
      <c r="I23" s="131" t="str">
        <f>CONCATENATE("KOPĒJĀ CENA (3*7) par ",A18,"pozīciju bez PVN, EUR :")</f>
        <v>KOPĒJĀ CENA (3*7) par 16.pozīciju bez PVN, EUR :</v>
      </c>
      <c r="J23" s="87">
        <f>SUMPRODUCT(F21:F22,J21:J22)</f>
        <v>0</v>
      </c>
    </row>
    <row r="24" spans="1:11" ht="15" customHeight="1" x14ac:dyDescent="0.25">
      <c r="A24" s="295"/>
      <c r="B24" s="296"/>
      <c r="C24" s="79" t="s">
        <v>7</v>
      </c>
      <c r="D24" s="297" t="s">
        <v>728</v>
      </c>
      <c r="E24" s="298"/>
      <c r="F24" s="298"/>
      <c r="G24" s="299"/>
      <c r="H24" s="297" t="s">
        <v>729</v>
      </c>
      <c r="I24" s="298"/>
      <c r="J24" s="299"/>
    </row>
    <row r="25" spans="1:11" ht="39" x14ac:dyDescent="0.25">
      <c r="A25" s="1" t="str">
        <f t="shared" ref="A25:A33" si="1">$A$18</f>
        <v>16.</v>
      </c>
      <c r="B25" s="7" t="s">
        <v>4</v>
      </c>
      <c r="C25" s="18" t="s">
        <v>278</v>
      </c>
      <c r="D25" s="300"/>
      <c r="E25" s="301"/>
      <c r="F25" s="301"/>
      <c r="G25" s="302"/>
      <c r="H25" s="300"/>
      <c r="I25" s="301"/>
      <c r="J25" s="302"/>
    </row>
    <row r="26" spans="1:11" ht="26.25" x14ac:dyDescent="0.25">
      <c r="A26" s="1" t="str">
        <f t="shared" si="1"/>
        <v>16.</v>
      </c>
      <c r="B26" s="7" t="s">
        <v>5</v>
      </c>
      <c r="C26" s="18" t="s">
        <v>279</v>
      </c>
      <c r="D26" s="300"/>
      <c r="E26" s="301"/>
      <c r="F26" s="301"/>
      <c r="G26" s="302"/>
      <c r="H26" s="300"/>
      <c r="I26" s="301"/>
      <c r="J26" s="302"/>
    </row>
    <row r="27" spans="1:11" ht="39" x14ac:dyDescent="0.25">
      <c r="A27" s="1" t="str">
        <f t="shared" si="1"/>
        <v>16.</v>
      </c>
      <c r="B27" s="7" t="s">
        <v>6</v>
      </c>
      <c r="C27" s="18" t="s">
        <v>280</v>
      </c>
      <c r="D27" s="300"/>
      <c r="E27" s="301"/>
      <c r="F27" s="301"/>
      <c r="G27" s="302"/>
      <c r="H27" s="300"/>
      <c r="I27" s="301"/>
      <c r="J27" s="302"/>
    </row>
    <row r="28" spans="1:11" ht="25.5" x14ac:dyDescent="0.25">
      <c r="A28" s="1" t="str">
        <f t="shared" si="1"/>
        <v>16.</v>
      </c>
      <c r="B28" s="7" t="s">
        <v>8</v>
      </c>
      <c r="C28" s="30" t="s">
        <v>240</v>
      </c>
      <c r="D28" s="300"/>
      <c r="E28" s="301"/>
      <c r="F28" s="301"/>
      <c r="G28" s="302"/>
      <c r="H28" s="300"/>
      <c r="I28" s="301"/>
      <c r="J28" s="302"/>
      <c r="K28" s="21"/>
    </row>
    <row r="29" spans="1:11" ht="25.5" x14ac:dyDescent="0.25">
      <c r="A29" s="1" t="str">
        <f t="shared" si="1"/>
        <v>16.</v>
      </c>
      <c r="B29" s="7" t="s">
        <v>9</v>
      </c>
      <c r="C29" s="3" t="s">
        <v>265</v>
      </c>
      <c r="D29" s="300"/>
      <c r="E29" s="301"/>
      <c r="F29" s="301"/>
      <c r="G29" s="302"/>
      <c r="H29" s="300"/>
      <c r="I29" s="301"/>
      <c r="J29" s="302"/>
      <c r="K29" s="21"/>
    </row>
    <row r="30" spans="1:11" x14ac:dyDescent="0.25">
      <c r="A30" s="1" t="str">
        <f t="shared" si="1"/>
        <v>16.</v>
      </c>
      <c r="B30" s="7" t="s">
        <v>10</v>
      </c>
      <c r="C30" s="3" t="s">
        <v>246</v>
      </c>
      <c r="D30" s="300"/>
      <c r="E30" s="301"/>
      <c r="F30" s="301"/>
      <c r="G30" s="302"/>
      <c r="H30" s="300"/>
      <c r="I30" s="301"/>
      <c r="J30" s="302"/>
      <c r="K30" s="21"/>
    </row>
    <row r="31" spans="1:11" ht="38.25" x14ac:dyDescent="0.25">
      <c r="A31" s="1" t="str">
        <f t="shared" si="1"/>
        <v>16.</v>
      </c>
      <c r="B31" s="7" t="s">
        <v>11</v>
      </c>
      <c r="C31" s="3" t="s">
        <v>281</v>
      </c>
      <c r="D31" s="33"/>
      <c r="E31" s="34"/>
      <c r="F31" s="34"/>
      <c r="G31" s="35"/>
      <c r="H31" s="300"/>
      <c r="I31" s="301"/>
      <c r="J31" s="302"/>
      <c r="K31" s="21"/>
    </row>
    <row r="32" spans="1:11" ht="38.25" x14ac:dyDescent="0.25">
      <c r="A32" s="1" t="str">
        <f t="shared" si="1"/>
        <v>16.</v>
      </c>
      <c r="B32" s="7" t="s">
        <v>12</v>
      </c>
      <c r="C32" s="3" t="s">
        <v>282</v>
      </c>
      <c r="D32" s="33"/>
      <c r="E32" s="34"/>
      <c r="F32" s="34"/>
      <c r="G32" s="35"/>
      <c r="H32" s="300"/>
      <c r="I32" s="301"/>
      <c r="J32" s="302"/>
      <c r="K32" s="21"/>
    </row>
    <row r="33" spans="1:11" ht="38.25" x14ac:dyDescent="0.25">
      <c r="A33" s="1" t="str">
        <f t="shared" si="1"/>
        <v>16.</v>
      </c>
      <c r="B33" s="7" t="s">
        <v>13</v>
      </c>
      <c r="C33" s="3" t="s">
        <v>274</v>
      </c>
      <c r="D33" s="33"/>
      <c r="E33" s="34"/>
      <c r="F33" s="34"/>
      <c r="G33" s="35"/>
      <c r="H33" s="300"/>
      <c r="I33" s="301"/>
      <c r="J33" s="302"/>
      <c r="K33" s="21"/>
    </row>
  </sheetData>
  <mergeCells count="53">
    <mergeCell ref="H31:J31"/>
    <mergeCell ref="H32:J32"/>
    <mergeCell ref="H33:J33"/>
    <mergeCell ref="H26:J26"/>
    <mergeCell ref="H27:J27"/>
    <mergeCell ref="H28:J28"/>
    <mergeCell ref="H29:J29"/>
    <mergeCell ref="H30:J30"/>
    <mergeCell ref="I8:J8"/>
    <mergeCell ref="A7:G7"/>
    <mergeCell ref="A8:B8"/>
    <mergeCell ref="A9:B9"/>
    <mergeCell ref="A10:B10"/>
    <mergeCell ref="C8:G8"/>
    <mergeCell ref="C9:G9"/>
    <mergeCell ref="C10:G10"/>
    <mergeCell ref="I9:J9"/>
    <mergeCell ref="I10:J10"/>
    <mergeCell ref="B2:I2"/>
    <mergeCell ref="C3:J3"/>
    <mergeCell ref="C4:J4"/>
    <mergeCell ref="C5:J5"/>
    <mergeCell ref="B6:I6"/>
    <mergeCell ref="A11:B11"/>
    <mergeCell ref="A12:B12"/>
    <mergeCell ref="A13:B13"/>
    <mergeCell ref="C11:G11"/>
    <mergeCell ref="C12:G12"/>
    <mergeCell ref="C13:G13"/>
    <mergeCell ref="I11:J11"/>
    <mergeCell ref="I12:J12"/>
    <mergeCell ref="I13:J13"/>
    <mergeCell ref="D25:G25"/>
    <mergeCell ref="H24:J24"/>
    <mergeCell ref="H25:J25"/>
    <mergeCell ref="I14:J14"/>
    <mergeCell ref="I15:J15"/>
    <mergeCell ref="I16:J16"/>
    <mergeCell ref="A24:B24"/>
    <mergeCell ref="D24:G24"/>
    <mergeCell ref="C14:G14"/>
    <mergeCell ref="C15:G15"/>
    <mergeCell ref="C16:G16"/>
    <mergeCell ref="A14:B14"/>
    <mergeCell ref="A15:B15"/>
    <mergeCell ref="A16:B16"/>
    <mergeCell ref="A18:B18"/>
    <mergeCell ref="D18:J18"/>
    <mergeCell ref="D26:G26"/>
    <mergeCell ref="D30:G30"/>
    <mergeCell ref="D27:G27"/>
    <mergeCell ref="D28:G28"/>
    <mergeCell ref="D29:G29"/>
  </mergeCells>
  <phoneticPr fontId="10" type="noConversion"/>
  <pageMargins left="0.7" right="0.7" top="0.75" bottom="0.75" header="0.3" footer="0.3"/>
  <pageSetup paperSize="9" scale="75" fitToHeight="0" orientation="landscape" verticalDpi="0" r:id="rId1"/>
  <rowBreaks count="1" manualBreakCount="1">
    <brk id="1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topLeftCell="A16" workbookViewId="0">
      <selection activeCell="D33" sqref="D3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8.5703125" customWidth="1"/>
    <col min="6" max="6" width="15.5703125" customWidth="1"/>
    <col min="7" max="8" width="17.140625" customWidth="1"/>
    <col min="9" max="9" width="15.5703125" customWidth="1"/>
    <col min="10" max="10" width="16.28515625" customWidth="1"/>
  </cols>
  <sheetData>
    <row r="1" spans="1:10" x14ac:dyDescent="0.25">
      <c r="A1" s="9"/>
      <c r="B1" s="22"/>
      <c r="C1" s="13"/>
      <c r="D1" s="13"/>
      <c r="E1" s="13"/>
      <c r="F1" s="23"/>
      <c r="G1" s="23"/>
      <c r="H1" s="23"/>
      <c r="I1" s="16"/>
      <c r="J1" s="24" t="s">
        <v>17</v>
      </c>
    </row>
    <row r="2" spans="1:10" ht="15.75" x14ac:dyDescent="0.25">
      <c r="A2" s="9"/>
      <c r="B2" s="287"/>
      <c r="C2" s="288"/>
      <c r="D2" s="288"/>
      <c r="E2" s="288"/>
      <c r="F2" s="288"/>
      <c r="G2" s="288"/>
      <c r="H2" s="288"/>
      <c r="I2" s="288"/>
      <c r="J2" s="9"/>
    </row>
    <row r="3" spans="1:10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  <c r="I3" s="290"/>
      <c r="J3" s="290"/>
    </row>
    <row r="4" spans="1:10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  <c r="I4" s="290"/>
      <c r="J4" s="290"/>
    </row>
    <row r="5" spans="1:10" ht="15.75" x14ac:dyDescent="0.25">
      <c r="A5" s="9"/>
      <c r="B5" s="17"/>
      <c r="C5" s="288" t="s">
        <v>283</v>
      </c>
      <c r="D5" s="288"/>
      <c r="E5" s="288"/>
      <c r="F5" s="288"/>
      <c r="G5" s="288"/>
      <c r="H5" s="288"/>
      <c r="I5" s="288"/>
      <c r="J5" s="288"/>
    </row>
    <row r="6" spans="1:10" ht="15.75" x14ac:dyDescent="0.25">
      <c r="A6" s="9"/>
      <c r="B6" s="287"/>
      <c r="C6" s="288"/>
      <c r="D6" s="288"/>
      <c r="E6" s="288"/>
      <c r="F6" s="288"/>
      <c r="G6" s="288"/>
      <c r="H6" s="288"/>
      <c r="I6" s="288"/>
      <c r="J6" s="9"/>
    </row>
    <row r="7" spans="1:10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115"/>
      <c r="I7" s="26"/>
      <c r="J7" s="26"/>
    </row>
    <row r="8" spans="1:10" s="16" customFormat="1" ht="15" customHeight="1" x14ac:dyDescent="0.25">
      <c r="A8" s="284">
        <v>1</v>
      </c>
      <c r="B8" s="285"/>
      <c r="C8" s="313" t="s">
        <v>20</v>
      </c>
      <c r="D8" s="313"/>
      <c r="E8" s="313"/>
      <c r="F8" s="313"/>
      <c r="G8" s="313"/>
      <c r="H8" s="118"/>
      <c r="I8" s="318"/>
      <c r="J8" s="319"/>
    </row>
    <row r="9" spans="1:10" s="16" customFormat="1" x14ac:dyDescent="0.25">
      <c r="A9" s="284">
        <v>2</v>
      </c>
      <c r="B9" s="285"/>
      <c r="C9" s="314" t="s">
        <v>21</v>
      </c>
      <c r="D9" s="314"/>
      <c r="E9" s="313"/>
      <c r="F9" s="313"/>
      <c r="G9" s="313"/>
      <c r="H9" s="118"/>
      <c r="I9" s="318"/>
      <c r="J9" s="319"/>
    </row>
    <row r="10" spans="1:10" s="16" customFormat="1" ht="39" customHeight="1" x14ac:dyDescent="0.25">
      <c r="A10" s="284">
        <v>3</v>
      </c>
      <c r="B10" s="285"/>
      <c r="C10" s="315" t="s">
        <v>22</v>
      </c>
      <c r="D10" s="316"/>
      <c r="E10" s="316"/>
      <c r="F10" s="316"/>
      <c r="G10" s="317"/>
      <c r="H10" s="117"/>
      <c r="I10" s="318"/>
      <c r="J10" s="319"/>
    </row>
    <row r="11" spans="1:10" s="16" customFormat="1" ht="30" customHeight="1" x14ac:dyDescent="0.25">
      <c r="A11" s="284">
        <v>4</v>
      </c>
      <c r="B11" s="285"/>
      <c r="C11" s="314" t="s">
        <v>23</v>
      </c>
      <c r="D11" s="314"/>
      <c r="E11" s="314"/>
      <c r="F11" s="314"/>
      <c r="G11" s="314"/>
      <c r="H11" s="116"/>
      <c r="I11" s="318"/>
      <c r="J11" s="319"/>
    </row>
    <row r="12" spans="1:10" s="16" customFormat="1" ht="45" customHeight="1" x14ac:dyDescent="0.25">
      <c r="A12" s="284">
        <v>5</v>
      </c>
      <c r="B12" s="285"/>
      <c r="C12" s="315" t="s">
        <v>726</v>
      </c>
      <c r="D12" s="316"/>
      <c r="E12" s="316"/>
      <c r="F12" s="316"/>
      <c r="G12" s="317"/>
      <c r="H12" s="117"/>
      <c r="I12" s="320" t="s">
        <v>734</v>
      </c>
      <c r="J12" s="321"/>
    </row>
    <row r="13" spans="1:10" s="16" customFormat="1" ht="45" customHeight="1" x14ac:dyDescent="0.25">
      <c r="A13" s="284">
        <v>6</v>
      </c>
      <c r="B13" s="285"/>
      <c r="C13" s="322" t="s">
        <v>730</v>
      </c>
      <c r="D13" s="316"/>
      <c r="E13" s="316"/>
      <c r="F13" s="316"/>
      <c r="G13" s="317"/>
      <c r="H13" s="117"/>
      <c r="I13" s="320" t="s">
        <v>734</v>
      </c>
      <c r="J13" s="321"/>
    </row>
    <row r="14" spans="1:10" s="16" customFormat="1" ht="30" customHeight="1" x14ac:dyDescent="0.25">
      <c r="A14" s="284">
        <v>7</v>
      </c>
      <c r="B14" s="285"/>
      <c r="C14" s="322" t="s">
        <v>732</v>
      </c>
      <c r="D14" s="316"/>
      <c r="E14" s="316"/>
      <c r="F14" s="316"/>
      <c r="G14" s="317"/>
      <c r="H14" s="117"/>
      <c r="I14" s="318"/>
      <c r="J14" s="319"/>
    </row>
    <row r="15" spans="1:10" s="16" customFormat="1" ht="30" customHeight="1" x14ac:dyDescent="0.25">
      <c r="A15" s="284">
        <v>8</v>
      </c>
      <c r="B15" s="285"/>
      <c r="C15" s="314" t="s">
        <v>733</v>
      </c>
      <c r="D15" s="314"/>
      <c r="E15" s="313"/>
      <c r="F15" s="313"/>
      <c r="G15" s="313"/>
      <c r="H15" s="118"/>
      <c r="I15" s="318"/>
      <c r="J15" s="319"/>
    </row>
    <row r="16" spans="1:10" s="16" customFormat="1" ht="45" customHeight="1" x14ac:dyDescent="0.25">
      <c r="A16" s="284">
        <v>9</v>
      </c>
      <c r="B16" s="285"/>
      <c r="C16" s="314" t="s">
        <v>739</v>
      </c>
      <c r="D16" s="314"/>
      <c r="E16" s="313"/>
      <c r="F16" s="313"/>
      <c r="G16" s="313"/>
      <c r="H16" s="118"/>
      <c r="I16" s="320" t="s">
        <v>735</v>
      </c>
      <c r="J16" s="321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t="31.5" x14ac:dyDescent="0.25">
      <c r="A18" s="293" t="s">
        <v>285</v>
      </c>
      <c r="B18" s="294"/>
      <c r="C18" s="71" t="s">
        <v>284</v>
      </c>
      <c r="D18" s="306" t="s">
        <v>221</v>
      </c>
      <c r="E18" s="323"/>
      <c r="F18" s="323"/>
      <c r="G18" s="323"/>
      <c r="H18" s="323"/>
      <c r="I18" s="323"/>
      <c r="J18" s="324"/>
    </row>
    <row r="19" spans="1:11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127" t="s">
        <v>750</v>
      </c>
    </row>
    <row r="20" spans="1:11" ht="67.5" x14ac:dyDescent="0.25">
      <c r="A20" s="76"/>
      <c r="B20" s="86"/>
      <c r="C20" s="74" t="s">
        <v>263</v>
      </c>
      <c r="D20" s="79" t="s">
        <v>757</v>
      </c>
      <c r="E20" s="124" t="s">
        <v>749</v>
      </c>
      <c r="F20" s="80" t="s">
        <v>758</v>
      </c>
      <c r="G20" s="80" t="s">
        <v>268</v>
      </c>
      <c r="H20" s="80" t="s">
        <v>266</v>
      </c>
      <c r="I20" s="80" t="s">
        <v>15</v>
      </c>
      <c r="J20" s="80" t="s">
        <v>267</v>
      </c>
    </row>
    <row r="21" spans="1:11" ht="25.5" x14ac:dyDescent="0.25">
      <c r="A21" s="1" t="str">
        <f t="shared" ref="A21" si="0">$A$18</f>
        <v>17.</v>
      </c>
      <c r="B21" s="7" t="s">
        <v>2</v>
      </c>
      <c r="C21" s="128" t="s">
        <v>759</v>
      </c>
      <c r="D21" s="8"/>
      <c r="E21" s="125">
        <v>5</v>
      </c>
      <c r="F21" s="4">
        <v>3000</v>
      </c>
      <c r="G21" s="113"/>
      <c r="H21" s="113"/>
      <c r="I21" s="114"/>
      <c r="J21" s="126">
        <f>IF(I21,E21*G21*I21/H21*0.001,0)</f>
        <v>0</v>
      </c>
    </row>
    <row r="22" spans="1:11" x14ac:dyDescent="0.25">
      <c r="A22" s="72"/>
      <c r="B22" s="73"/>
      <c r="C22" s="81"/>
      <c r="D22" s="82"/>
      <c r="E22" s="82"/>
      <c r="F22" s="82"/>
      <c r="G22" s="82"/>
      <c r="H22" s="82"/>
      <c r="I22" s="131" t="str">
        <f>CONCATENATE("KOPĒJĀ CENA (3*7) par ",A18,"pozīciju bez PVN, EUR :")</f>
        <v>KOPĒJĀ CENA (3*7) par 17.pozīciju bez PVN, EUR :</v>
      </c>
      <c r="J22" s="87">
        <f>SUMPRODUCT(F21:F21,J21:J21)</f>
        <v>0</v>
      </c>
    </row>
    <row r="23" spans="1:11" ht="15" customHeight="1" x14ac:dyDescent="0.25">
      <c r="A23" s="295"/>
      <c r="B23" s="296"/>
      <c r="C23" s="79" t="s">
        <v>7</v>
      </c>
      <c r="D23" s="297" t="s">
        <v>728</v>
      </c>
      <c r="E23" s="298"/>
      <c r="F23" s="298"/>
      <c r="G23" s="299"/>
      <c r="H23" s="297" t="s">
        <v>729</v>
      </c>
      <c r="I23" s="298"/>
      <c r="J23" s="299"/>
    </row>
    <row r="24" spans="1:11" x14ac:dyDescent="0.25">
      <c r="A24" s="1" t="str">
        <f t="shared" ref="A24:A28" si="1">$A$18</f>
        <v>17.</v>
      </c>
      <c r="B24" s="7" t="s">
        <v>3</v>
      </c>
      <c r="C24" s="18" t="s">
        <v>284</v>
      </c>
      <c r="D24" s="300"/>
      <c r="E24" s="301"/>
      <c r="F24" s="301"/>
      <c r="G24" s="302"/>
      <c r="H24" s="300"/>
      <c r="I24" s="301"/>
      <c r="J24" s="302"/>
    </row>
    <row r="25" spans="1:11" ht="26.25" x14ac:dyDescent="0.25">
      <c r="A25" s="1" t="str">
        <f t="shared" si="1"/>
        <v>17.</v>
      </c>
      <c r="B25" s="7" t="s">
        <v>4</v>
      </c>
      <c r="C25" s="18" t="s">
        <v>240</v>
      </c>
      <c r="D25" s="300"/>
      <c r="E25" s="301"/>
      <c r="F25" s="301"/>
      <c r="G25" s="302"/>
      <c r="H25" s="300"/>
      <c r="I25" s="301"/>
      <c r="J25" s="302"/>
    </row>
    <row r="26" spans="1:11" ht="25.5" x14ac:dyDescent="0.25">
      <c r="A26" s="1" t="str">
        <f t="shared" si="1"/>
        <v>17.</v>
      </c>
      <c r="B26" s="7" t="s">
        <v>5</v>
      </c>
      <c r="C26" s="3" t="s">
        <v>264</v>
      </c>
      <c r="D26" s="300"/>
      <c r="E26" s="301"/>
      <c r="F26" s="301"/>
      <c r="G26" s="302"/>
      <c r="H26" s="300"/>
      <c r="I26" s="301"/>
      <c r="J26" s="302"/>
      <c r="K26" s="21"/>
    </row>
    <row r="27" spans="1:11" x14ac:dyDescent="0.25">
      <c r="A27" s="1" t="str">
        <f t="shared" si="1"/>
        <v>17.</v>
      </c>
      <c r="B27" s="7" t="s">
        <v>6</v>
      </c>
      <c r="C27" s="3" t="s">
        <v>286</v>
      </c>
      <c r="D27" s="33"/>
      <c r="E27" s="34"/>
      <c r="F27" s="34"/>
      <c r="G27" s="35"/>
      <c r="H27" s="300"/>
      <c r="I27" s="301"/>
      <c r="J27" s="302"/>
      <c r="K27" s="21"/>
    </row>
    <row r="28" spans="1:11" ht="38.25" x14ac:dyDescent="0.25">
      <c r="A28" s="1" t="str">
        <f t="shared" si="1"/>
        <v>17.</v>
      </c>
      <c r="B28" s="7" t="s">
        <v>8</v>
      </c>
      <c r="C28" s="3" t="s">
        <v>130</v>
      </c>
      <c r="D28" s="33"/>
      <c r="E28" s="34"/>
      <c r="F28" s="34"/>
      <c r="G28" s="35"/>
      <c r="H28" s="300"/>
      <c r="I28" s="301"/>
      <c r="J28" s="302"/>
      <c r="K28" s="21"/>
    </row>
  </sheetData>
  <mergeCells count="46">
    <mergeCell ref="H27:J27"/>
    <mergeCell ref="H28:J28"/>
    <mergeCell ref="B2:I2"/>
    <mergeCell ref="C3:J3"/>
    <mergeCell ref="C4:J4"/>
    <mergeCell ref="C5:J5"/>
    <mergeCell ref="B6:I6"/>
    <mergeCell ref="A7:G7"/>
    <mergeCell ref="A8:B8"/>
    <mergeCell ref="A9:B9"/>
    <mergeCell ref="A10:B10"/>
    <mergeCell ref="C8:G8"/>
    <mergeCell ref="C9:G9"/>
    <mergeCell ref="C10:G10"/>
    <mergeCell ref="I8:J8"/>
    <mergeCell ref="I9:J9"/>
    <mergeCell ref="I10:J10"/>
    <mergeCell ref="A11:B11"/>
    <mergeCell ref="A12:B12"/>
    <mergeCell ref="A13:B13"/>
    <mergeCell ref="C11:G11"/>
    <mergeCell ref="C12:G12"/>
    <mergeCell ref="C13:G13"/>
    <mergeCell ref="I11:J11"/>
    <mergeCell ref="I12:J12"/>
    <mergeCell ref="I13:J13"/>
    <mergeCell ref="A18:B18"/>
    <mergeCell ref="D18:J18"/>
    <mergeCell ref="A23:B23"/>
    <mergeCell ref="D23:G23"/>
    <mergeCell ref="H23:J23"/>
    <mergeCell ref="A14:B14"/>
    <mergeCell ref="A15:B15"/>
    <mergeCell ref="A16:B16"/>
    <mergeCell ref="C14:G14"/>
    <mergeCell ref="C15:G15"/>
    <mergeCell ref="C16:G16"/>
    <mergeCell ref="I14:J14"/>
    <mergeCell ref="I15:J15"/>
    <mergeCell ref="I16:J16"/>
    <mergeCell ref="D26:G26"/>
    <mergeCell ref="D25:G25"/>
    <mergeCell ref="D24:G24"/>
    <mergeCell ref="H24:J24"/>
    <mergeCell ref="H25:J25"/>
    <mergeCell ref="H26:J26"/>
  </mergeCells>
  <phoneticPr fontId="10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9"/>
  <sheetViews>
    <sheetView topLeftCell="A12" zoomScaleNormal="100" workbookViewId="0">
      <selection activeCell="C37" sqref="C37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287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39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30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289</v>
      </c>
      <c r="B18" s="294"/>
      <c r="C18" s="71" t="s">
        <v>288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263</v>
      </c>
      <c r="D20" s="79" t="s">
        <v>731</v>
      </c>
      <c r="E20" s="80" t="s">
        <v>767</v>
      </c>
      <c r="F20" s="80" t="s">
        <v>766</v>
      </c>
      <c r="G20" s="80" t="s">
        <v>15</v>
      </c>
      <c r="H20" s="80" t="s">
        <v>768</v>
      </c>
    </row>
    <row r="21" spans="1:9" x14ac:dyDescent="0.25">
      <c r="A21" s="1" t="str">
        <f t="shared" ref="A21:A22" si="0">$A$18</f>
        <v>18.</v>
      </c>
      <c r="B21" s="7">
        <v>1</v>
      </c>
      <c r="C21" s="36" t="s">
        <v>700</v>
      </c>
      <c r="D21" s="8"/>
      <c r="E21" s="4">
        <v>1000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18.</v>
      </c>
      <c r="B22" s="7">
        <v>2</v>
      </c>
      <c r="C22" s="36" t="s">
        <v>701</v>
      </c>
      <c r="D22" s="8"/>
      <c r="E22" s="4">
        <v>1000</v>
      </c>
      <c r="F22" s="11"/>
      <c r="G22" s="10"/>
      <c r="H22" s="29">
        <f>IF(F22,G22/F22,0)</f>
        <v>0</v>
      </c>
    </row>
    <row r="23" spans="1:9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18.pozīciju bez PVN, EUR :</v>
      </c>
      <c r="H23" s="87">
        <f>SUMPRODUCT(E21:E22,H21:H22)</f>
        <v>0</v>
      </c>
    </row>
    <row r="24" spans="1:9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9" ht="26.25" x14ac:dyDescent="0.25">
      <c r="A25" s="1" t="str">
        <f t="shared" ref="A25:A29" si="1">$A$18</f>
        <v>18.</v>
      </c>
      <c r="B25" s="7" t="s">
        <v>4</v>
      </c>
      <c r="C25" s="18" t="s">
        <v>288</v>
      </c>
      <c r="D25" s="300"/>
      <c r="E25" s="301"/>
      <c r="F25" s="302"/>
      <c r="G25" s="291"/>
      <c r="H25" s="292"/>
    </row>
    <row r="26" spans="1:9" ht="25.5" x14ac:dyDescent="0.25">
      <c r="A26" s="1" t="str">
        <f t="shared" si="1"/>
        <v>18.</v>
      </c>
      <c r="B26" s="7" t="s">
        <v>5</v>
      </c>
      <c r="C26" s="30" t="s">
        <v>245</v>
      </c>
      <c r="D26" s="300"/>
      <c r="E26" s="301"/>
      <c r="F26" s="302"/>
      <c r="G26" s="291"/>
      <c r="H26" s="292"/>
      <c r="I26" s="21"/>
    </row>
    <row r="27" spans="1:9" ht="25.5" x14ac:dyDescent="0.25">
      <c r="A27" s="1" t="str">
        <f t="shared" si="1"/>
        <v>18.</v>
      </c>
      <c r="B27" s="7" t="s">
        <v>6</v>
      </c>
      <c r="C27" s="3" t="s">
        <v>264</v>
      </c>
      <c r="D27" s="300"/>
      <c r="E27" s="301"/>
      <c r="F27" s="302"/>
      <c r="G27" s="291"/>
      <c r="H27" s="292"/>
    </row>
    <row r="28" spans="1:9" x14ac:dyDescent="0.25">
      <c r="A28" s="1" t="str">
        <f t="shared" si="1"/>
        <v>18.</v>
      </c>
      <c r="B28" s="7" t="s">
        <v>8</v>
      </c>
      <c r="C28" s="3" t="s">
        <v>286</v>
      </c>
      <c r="D28" s="300"/>
      <c r="E28" s="301"/>
      <c r="F28" s="302"/>
      <c r="G28" s="291"/>
      <c r="H28" s="292"/>
      <c r="I28" s="21"/>
    </row>
    <row r="29" spans="1:9" ht="38.25" x14ac:dyDescent="0.25">
      <c r="A29" s="1" t="str">
        <f t="shared" si="1"/>
        <v>18.</v>
      </c>
      <c r="B29" s="7" t="s">
        <v>9</v>
      </c>
      <c r="C29" s="3" t="s">
        <v>130</v>
      </c>
      <c r="D29" s="300"/>
      <c r="E29" s="301"/>
      <c r="F29" s="302"/>
      <c r="G29" s="291"/>
      <c r="H29" s="292"/>
    </row>
  </sheetData>
  <mergeCells count="48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6:F26"/>
    <mergeCell ref="G26:H26"/>
    <mergeCell ref="A18:B18"/>
    <mergeCell ref="D18:H18"/>
    <mergeCell ref="A24:B24"/>
    <mergeCell ref="D24:F24"/>
    <mergeCell ref="G24:H24"/>
    <mergeCell ref="D25:F25"/>
    <mergeCell ref="G25:H25"/>
    <mergeCell ref="D27:F27"/>
    <mergeCell ref="G27:H27"/>
    <mergeCell ref="D28:F28"/>
    <mergeCell ref="G28:H28"/>
    <mergeCell ref="D29:F29"/>
    <mergeCell ref="G29:H29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8"/>
  <sheetViews>
    <sheetView zoomScaleNormal="100" workbookViewId="0">
      <selection activeCell="K40" sqref="K40"/>
    </sheetView>
  </sheetViews>
  <sheetFormatPr defaultRowHeight="15" x14ac:dyDescent="0.25"/>
  <cols>
    <col min="1" max="1" width="3.85546875" customWidth="1"/>
    <col min="2" max="2" width="5.28515625" customWidth="1"/>
    <col min="3" max="3" width="44.7109375" customWidth="1"/>
    <col min="4" max="4" width="20.7109375" customWidth="1"/>
    <col min="5" max="5" width="15.5703125" customWidth="1"/>
    <col min="6" max="6" width="16.28515625" customWidth="1"/>
    <col min="7" max="7" width="15.5703125" customWidth="1"/>
    <col min="8" max="8" width="20.7109375" customWidth="1"/>
  </cols>
  <sheetData>
    <row r="1" spans="1:8" x14ac:dyDescent="0.25">
      <c r="A1" s="6"/>
      <c r="B1" s="12"/>
      <c r="C1" s="13"/>
      <c r="D1" s="13"/>
      <c r="E1" s="14"/>
      <c r="F1" s="14"/>
      <c r="H1" s="15" t="s">
        <v>17</v>
      </c>
    </row>
    <row r="2" spans="1:8" ht="15.75" x14ac:dyDescent="0.25">
      <c r="A2" s="6"/>
      <c r="B2" s="287"/>
      <c r="C2" s="288"/>
      <c r="D2" s="288"/>
      <c r="E2" s="288"/>
      <c r="F2" s="288"/>
      <c r="G2" s="288"/>
      <c r="H2" s="6"/>
    </row>
    <row r="3" spans="1:8" ht="15.75" customHeight="1" x14ac:dyDescent="0.25">
      <c r="A3" s="6"/>
      <c r="C3" s="290" t="s">
        <v>18</v>
      </c>
      <c r="D3" s="290"/>
      <c r="E3" s="290"/>
      <c r="F3" s="290"/>
      <c r="G3" s="290"/>
      <c r="H3" s="290"/>
    </row>
    <row r="4" spans="1:8" ht="15.4" customHeight="1" x14ac:dyDescent="0.25">
      <c r="A4" s="6"/>
      <c r="C4" s="290" t="s">
        <v>24</v>
      </c>
      <c r="D4" s="290"/>
      <c r="E4" s="290"/>
      <c r="F4" s="290"/>
      <c r="G4" s="290"/>
      <c r="H4" s="290"/>
    </row>
    <row r="5" spans="1:8" ht="15.4" customHeight="1" x14ac:dyDescent="0.25">
      <c r="A5" s="6"/>
      <c r="B5" s="17"/>
      <c r="C5" s="288" t="s">
        <v>67</v>
      </c>
      <c r="D5" s="288"/>
      <c r="E5" s="288"/>
      <c r="F5" s="288"/>
      <c r="G5" s="288"/>
      <c r="H5" s="288"/>
    </row>
    <row r="6" spans="1:8" ht="15.75" x14ac:dyDescent="0.25">
      <c r="A6" s="6"/>
      <c r="B6" s="287"/>
      <c r="C6" s="288"/>
      <c r="D6" s="288"/>
      <c r="E6" s="288"/>
      <c r="F6" s="288"/>
      <c r="G6" s="288"/>
      <c r="H6" s="6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6.25" customHeight="1" x14ac:dyDescent="0.25">
      <c r="A11" s="284">
        <v>5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39.75" customHeight="1" x14ac:dyDescent="0.25">
      <c r="A12" s="284">
        <v>4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54" customHeight="1" x14ac:dyDescent="0.25">
      <c r="A13" s="284">
        <v>9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30" customHeight="1" x14ac:dyDescent="0.25">
      <c r="A14" s="284">
        <v>6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30.75" customHeight="1" x14ac:dyDescent="0.25">
      <c r="A15" s="284">
        <v>7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40.5" customHeight="1" x14ac:dyDescent="0.25">
      <c r="A16" s="284">
        <v>8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10" x14ac:dyDescent="0.25">
      <c r="A17" s="6"/>
      <c r="B17" s="6"/>
      <c r="C17" s="6"/>
      <c r="D17" s="6"/>
      <c r="E17" s="6"/>
      <c r="F17" s="6"/>
      <c r="G17" s="6"/>
      <c r="H17" s="6"/>
    </row>
    <row r="18" spans="1:10" ht="31.5" x14ac:dyDescent="0.25">
      <c r="A18" s="293" t="s">
        <v>70</v>
      </c>
      <c r="B18" s="294"/>
      <c r="C18" s="71" t="s">
        <v>59</v>
      </c>
      <c r="D18" s="303" t="s">
        <v>220</v>
      </c>
      <c r="E18" s="304"/>
      <c r="F18" s="304"/>
      <c r="G18" s="304"/>
      <c r="H18" s="305"/>
    </row>
    <row r="19" spans="1:10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10" ht="54" x14ac:dyDescent="0.25">
      <c r="A20" s="76" t="str">
        <f>$A$18</f>
        <v>1.</v>
      </c>
      <c r="B20" s="77" t="s">
        <v>2</v>
      </c>
      <c r="C20" s="78" t="s">
        <v>32</v>
      </c>
      <c r="D20" s="79" t="s">
        <v>731</v>
      </c>
      <c r="E20" s="80" t="s">
        <v>795</v>
      </c>
      <c r="F20" s="80" t="s">
        <v>16</v>
      </c>
      <c r="G20" s="80" t="s">
        <v>15</v>
      </c>
      <c r="H20" s="80" t="s">
        <v>1</v>
      </c>
    </row>
    <row r="21" spans="1:10" x14ac:dyDescent="0.25">
      <c r="A21" s="1" t="str">
        <f t="shared" ref="A21:A37" si="0">$A$18</f>
        <v>1.</v>
      </c>
      <c r="B21" s="2" t="s">
        <v>34</v>
      </c>
      <c r="C21" s="3" t="s">
        <v>25</v>
      </c>
      <c r="D21" s="8"/>
      <c r="E21" s="4">
        <v>5000</v>
      </c>
      <c r="F21" s="11"/>
      <c r="G21" s="10"/>
      <c r="H21" s="29">
        <f>IF(F21,G21/F21,0)</f>
        <v>0</v>
      </c>
      <c r="I21" s="21"/>
    </row>
    <row r="22" spans="1:10" x14ac:dyDescent="0.25">
      <c r="A22" s="1" t="str">
        <f t="shared" si="0"/>
        <v>1.</v>
      </c>
      <c r="B22" s="2" t="s">
        <v>35</v>
      </c>
      <c r="C22" s="3" t="s">
        <v>26</v>
      </c>
      <c r="D22" s="8"/>
      <c r="E22" s="4">
        <v>25500</v>
      </c>
      <c r="F22" s="11"/>
      <c r="G22" s="10"/>
      <c r="H22" s="29">
        <f t="shared" ref="H22:H37" si="1">IF(F22,G22/F22,0)</f>
        <v>0</v>
      </c>
    </row>
    <row r="23" spans="1:10" x14ac:dyDescent="0.25">
      <c r="A23" s="1" t="str">
        <f t="shared" si="0"/>
        <v>1.</v>
      </c>
      <c r="B23" s="2" t="s">
        <v>36</v>
      </c>
      <c r="C23" s="3" t="s">
        <v>27</v>
      </c>
      <c r="D23" s="8"/>
      <c r="E23" s="4">
        <v>30000</v>
      </c>
      <c r="F23" s="11"/>
      <c r="G23" s="10"/>
      <c r="H23" s="29">
        <f>IF(F23,G23/F23,0)</f>
        <v>0</v>
      </c>
    </row>
    <row r="24" spans="1:10" x14ac:dyDescent="0.25">
      <c r="A24" s="1" t="str">
        <f t="shared" si="0"/>
        <v>1.</v>
      </c>
      <c r="B24" s="2" t="s">
        <v>37</v>
      </c>
      <c r="C24" s="3" t="s">
        <v>28</v>
      </c>
      <c r="D24" s="8"/>
      <c r="E24" s="4">
        <v>420000</v>
      </c>
      <c r="F24" s="11"/>
      <c r="G24" s="10"/>
      <c r="H24" s="29">
        <f t="shared" si="1"/>
        <v>0</v>
      </c>
    </row>
    <row r="25" spans="1:10" x14ac:dyDescent="0.25">
      <c r="A25" s="1" t="str">
        <f t="shared" si="0"/>
        <v>1.</v>
      </c>
      <c r="B25" s="2" t="s">
        <v>38</v>
      </c>
      <c r="C25" s="3" t="s">
        <v>29</v>
      </c>
      <c r="D25" s="8"/>
      <c r="E25" s="4">
        <v>20000</v>
      </c>
      <c r="F25" s="11"/>
      <c r="G25" s="10"/>
      <c r="H25" s="29">
        <f t="shared" si="1"/>
        <v>0</v>
      </c>
    </row>
    <row r="26" spans="1:10" x14ac:dyDescent="0.25">
      <c r="A26" s="1" t="str">
        <f t="shared" si="0"/>
        <v>1.</v>
      </c>
      <c r="B26" s="2" t="s">
        <v>39</v>
      </c>
      <c r="C26" s="3" t="s">
        <v>30</v>
      </c>
      <c r="D26" s="8"/>
      <c r="E26" s="4">
        <v>10000</v>
      </c>
      <c r="F26" s="11"/>
      <c r="G26" s="10"/>
      <c r="H26" s="29">
        <f t="shared" si="1"/>
        <v>0</v>
      </c>
    </row>
    <row r="27" spans="1:10" x14ac:dyDescent="0.25">
      <c r="A27" s="1" t="str">
        <f t="shared" si="0"/>
        <v>1.</v>
      </c>
      <c r="B27" s="2" t="s">
        <v>40</v>
      </c>
      <c r="C27" s="3" t="s">
        <v>31</v>
      </c>
      <c r="D27" s="8"/>
      <c r="E27" s="4">
        <v>450000</v>
      </c>
      <c r="F27" s="11"/>
      <c r="G27" s="10"/>
      <c r="H27" s="29">
        <f t="shared" si="1"/>
        <v>0</v>
      </c>
    </row>
    <row r="28" spans="1:10" ht="54" x14ac:dyDescent="0.25">
      <c r="A28" s="76" t="str">
        <f t="shared" si="0"/>
        <v>1.</v>
      </c>
      <c r="B28" s="77" t="s">
        <v>3</v>
      </c>
      <c r="C28" s="78" t="s">
        <v>33</v>
      </c>
      <c r="D28" s="79" t="s">
        <v>731</v>
      </c>
      <c r="E28" s="80" t="s">
        <v>770</v>
      </c>
      <c r="F28" s="80" t="s">
        <v>810</v>
      </c>
      <c r="G28" s="80" t="s">
        <v>15</v>
      </c>
      <c r="H28" s="80" t="s">
        <v>1</v>
      </c>
    </row>
    <row r="29" spans="1:10" x14ac:dyDescent="0.25">
      <c r="A29" s="1" t="str">
        <f t="shared" si="0"/>
        <v>1.</v>
      </c>
      <c r="B29" s="2" t="s">
        <v>50</v>
      </c>
      <c r="C29" s="36" t="s">
        <v>41</v>
      </c>
      <c r="D29" s="8"/>
      <c r="E29" s="4">
        <v>4000</v>
      </c>
      <c r="F29" s="11"/>
      <c r="G29" s="10"/>
      <c r="H29" s="29">
        <f t="shared" si="1"/>
        <v>0</v>
      </c>
      <c r="I29" s="21"/>
    </row>
    <row r="30" spans="1:10" x14ac:dyDescent="0.25">
      <c r="A30" s="1" t="str">
        <f t="shared" si="0"/>
        <v>1.</v>
      </c>
      <c r="B30" s="2" t="s">
        <v>51</v>
      </c>
      <c r="C30" s="36" t="s">
        <v>42</v>
      </c>
      <c r="D30" s="8"/>
      <c r="E30" s="4">
        <v>60000</v>
      </c>
      <c r="F30" s="11"/>
      <c r="G30" s="10"/>
      <c r="H30" s="29">
        <f t="shared" si="1"/>
        <v>0</v>
      </c>
      <c r="I30" s="21"/>
      <c r="J30" s="68"/>
    </row>
    <row r="31" spans="1:10" x14ac:dyDescent="0.25">
      <c r="A31" s="1" t="str">
        <f t="shared" si="0"/>
        <v>1.</v>
      </c>
      <c r="B31" s="2" t="s">
        <v>52</v>
      </c>
      <c r="C31" s="36" t="s">
        <v>43</v>
      </c>
      <c r="D31" s="8"/>
      <c r="E31" s="4">
        <v>100000</v>
      </c>
      <c r="F31" s="11"/>
      <c r="G31" s="10"/>
      <c r="H31" s="29">
        <f t="shared" si="1"/>
        <v>0</v>
      </c>
      <c r="I31" s="21"/>
    </row>
    <row r="32" spans="1:10" x14ac:dyDescent="0.25">
      <c r="A32" s="1" t="str">
        <f t="shared" si="0"/>
        <v>1.</v>
      </c>
      <c r="B32" s="2" t="s">
        <v>53</v>
      </c>
      <c r="C32" s="36" t="s">
        <v>44</v>
      </c>
      <c r="D32" s="8"/>
      <c r="E32" s="4">
        <v>80000</v>
      </c>
      <c r="F32" s="11"/>
      <c r="G32" s="10"/>
      <c r="H32" s="29">
        <f t="shared" si="1"/>
        <v>0</v>
      </c>
      <c r="I32" s="21"/>
    </row>
    <row r="33" spans="1:9" x14ac:dyDescent="0.25">
      <c r="A33" s="1" t="str">
        <f t="shared" si="0"/>
        <v>1.</v>
      </c>
      <c r="B33" s="2" t="s">
        <v>54</v>
      </c>
      <c r="C33" s="36" t="s">
        <v>45</v>
      </c>
      <c r="D33" s="8"/>
      <c r="E33" s="4">
        <v>150000</v>
      </c>
      <c r="F33" s="11"/>
      <c r="G33" s="10"/>
      <c r="H33" s="29">
        <f t="shared" si="1"/>
        <v>0</v>
      </c>
      <c r="I33" s="21"/>
    </row>
    <row r="34" spans="1:9" x14ac:dyDescent="0.25">
      <c r="A34" s="1" t="str">
        <f t="shared" si="0"/>
        <v>1.</v>
      </c>
      <c r="B34" s="2" t="s">
        <v>55</v>
      </c>
      <c r="C34" s="36" t="s">
        <v>46</v>
      </c>
      <c r="D34" s="8"/>
      <c r="E34" s="4">
        <v>80000</v>
      </c>
      <c r="F34" s="11"/>
      <c r="G34" s="10"/>
      <c r="H34" s="29">
        <f t="shared" si="1"/>
        <v>0</v>
      </c>
      <c r="I34" s="21"/>
    </row>
    <row r="35" spans="1:9" x14ac:dyDescent="0.25">
      <c r="A35" s="1" t="str">
        <f t="shared" si="0"/>
        <v>1.</v>
      </c>
      <c r="B35" s="2" t="s">
        <v>56</v>
      </c>
      <c r="C35" s="36" t="s">
        <v>47</v>
      </c>
      <c r="D35" s="8"/>
      <c r="E35" s="4">
        <v>20000</v>
      </c>
      <c r="F35" s="11"/>
      <c r="G35" s="10"/>
      <c r="H35" s="29">
        <f t="shared" si="1"/>
        <v>0</v>
      </c>
      <c r="I35" s="21"/>
    </row>
    <row r="36" spans="1:9" x14ac:dyDescent="0.25">
      <c r="A36" s="1" t="str">
        <f t="shared" si="0"/>
        <v>1.</v>
      </c>
      <c r="B36" s="2" t="s">
        <v>57</v>
      </c>
      <c r="C36" s="36" t="s">
        <v>48</v>
      </c>
      <c r="D36" s="8"/>
      <c r="E36" s="4">
        <v>1500</v>
      </c>
      <c r="F36" s="11"/>
      <c r="G36" s="10"/>
      <c r="H36" s="29">
        <f t="shared" si="1"/>
        <v>0</v>
      </c>
    </row>
    <row r="37" spans="1:9" x14ac:dyDescent="0.25">
      <c r="A37" s="1" t="str">
        <f t="shared" si="0"/>
        <v>1.</v>
      </c>
      <c r="B37" s="2" t="s">
        <v>58</v>
      </c>
      <c r="C37" s="3" t="s">
        <v>49</v>
      </c>
      <c r="D37" s="8"/>
      <c r="E37" s="4">
        <v>1000</v>
      </c>
      <c r="F37" s="11"/>
      <c r="G37" s="10"/>
      <c r="H37" s="29">
        <f t="shared" si="1"/>
        <v>0</v>
      </c>
    </row>
    <row r="38" spans="1:9" x14ac:dyDescent="0.25">
      <c r="A38" s="72"/>
      <c r="B38" s="73"/>
      <c r="C38" s="81"/>
      <c r="D38" s="82"/>
      <c r="E38" s="82"/>
      <c r="F38" s="82"/>
      <c r="G38" s="83" t="str">
        <f>CONCATENATE("KOPĒJĀ CENA (2*5) par ",A18,"pozīciju bez PVN, EUR :")</f>
        <v>KOPĒJĀ CENA (2*5) par 1.pozīciju bez PVN, EUR :</v>
      </c>
      <c r="H38" s="84">
        <f>SUMPRODUCT(E20:E37,H20:H37)</f>
        <v>0</v>
      </c>
    </row>
    <row r="39" spans="1:9" x14ac:dyDescent="0.25">
      <c r="A39" s="295"/>
      <c r="B39" s="296"/>
      <c r="C39" s="79" t="s">
        <v>7</v>
      </c>
      <c r="D39" s="297" t="s">
        <v>728</v>
      </c>
      <c r="E39" s="298"/>
      <c r="F39" s="299"/>
      <c r="G39" s="297" t="s">
        <v>729</v>
      </c>
      <c r="H39" s="299"/>
    </row>
    <row r="40" spans="1:9" ht="25.5" x14ac:dyDescent="0.25">
      <c r="A40" s="1" t="str">
        <f t="shared" ref="A40:A49" si="2">$A$18</f>
        <v>1.</v>
      </c>
      <c r="B40" s="7" t="s">
        <v>4</v>
      </c>
      <c r="C40" s="19" t="s">
        <v>59</v>
      </c>
      <c r="D40" s="300"/>
      <c r="E40" s="301"/>
      <c r="F40" s="302"/>
      <c r="G40" s="291"/>
      <c r="H40" s="292"/>
    </row>
    <row r="41" spans="1:9" ht="16.5" x14ac:dyDescent="0.25">
      <c r="A41" s="1" t="str">
        <f t="shared" si="2"/>
        <v>1.</v>
      </c>
      <c r="B41" s="7">
        <v>4</v>
      </c>
      <c r="C41" s="56" t="s">
        <v>745</v>
      </c>
      <c r="D41" s="300"/>
      <c r="E41" s="301"/>
      <c r="F41" s="302"/>
      <c r="G41" s="291"/>
      <c r="H41" s="292"/>
      <c r="I41" s="21"/>
    </row>
    <row r="42" spans="1:9" x14ac:dyDescent="0.25">
      <c r="A42" s="1" t="str">
        <f t="shared" si="2"/>
        <v>1.</v>
      </c>
      <c r="B42" s="7">
        <v>5</v>
      </c>
      <c r="C42" s="18" t="s">
        <v>60</v>
      </c>
      <c r="D42" s="300"/>
      <c r="E42" s="301"/>
      <c r="F42" s="302"/>
      <c r="G42" s="291"/>
      <c r="H42" s="292"/>
    </row>
    <row r="43" spans="1:9" ht="64.5" x14ac:dyDescent="0.25">
      <c r="A43" s="1" t="str">
        <f t="shared" si="2"/>
        <v>1.</v>
      </c>
      <c r="B43" s="7">
        <v>6</v>
      </c>
      <c r="C43" s="5" t="s">
        <v>252</v>
      </c>
      <c r="D43" s="300"/>
      <c r="E43" s="301"/>
      <c r="F43" s="302"/>
      <c r="G43" s="291"/>
      <c r="H43" s="292"/>
    </row>
    <row r="44" spans="1:9" ht="26.25" x14ac:dyDescent="0.25">
      <c r="A44" s="1" t="str">
        <f t="shared" si="2"/>
        <v>1.</v>
      </c>
      <c r="B44" s="7">
        <v>7</v>
      </c>
      <c r="C44" s="5" t="s">
        <v>61</v>
      </c>
      <c r="D44" s="300"/>
      <c r="E44" s="301"/>
      <c r="F44" s="302"/>
      <c r="G44" s="291"/>
      <c r="H44" s="292"/>
    </row>
    <row r="45" spans="1:9" ht="26.25" x14ac:dyDescent="0.25">
      <c r="A45" s="1" t="str">
        <f t="shared" si="2"/>
        <v>1.</v>
      </c>
      <c r="B45" s="7">
        <v>8</v>
      </c>
      <c r="C45" s="5" t="s">
        <v>62</v>
      </c>
      <c r="D45" s="300"/>
      <c r="E45" s="301"/>
      <c r="F45" s="302"/>
      <c r="G45" s="291"/>
      <c r="H45" s="292"/>
    </row>
    <row r="46" spans="1:9" ht="25.5" x14ac:dyDescent="0.25">
      <c r="A46" s="1" t="str">
        <f t="shared" si="2"/>
        <v>1.</v>
      </c>
      <c r="B46" s="7">
        <v>9</v>
      </c>
      <c r="C46" s="3" t="s">
        <v>63</v>
      </c>
      <c r="D46" s="300"/>
      <c r="E46" s="301"/>
      <c r="F46" s="302"/>
      <c r="G46" s="291"/>
      <c r="H46" s="292"/>
    </row>
    <row r="47" spans="1:9" ht="25.5" x14ac:dyDescent="0.25">
      <c r="A47" s="1" t="str">
        <f t="shared" si="2"/>
        <v>1.</v>
      </c>
      <c r="B47" s="7">
        <v>10</v>
      </c>
      <c r="C47" s="3" t="s">
        <v>64</v>
      </c>
      <c r="D47" s="300"/>
      <c r="E47" s="301"/>
      <c r="F47" s="302"/>
      <c r="G47" s="291"/>
      <c r="H47" s="292"/>
    </row>
    <row r="48" spans="1:9" ht="25.5" x14ac:dyDescent="0.25">
      <c r="A48" s="1" t="str">
        <f t="shared" si="2"/>
        <v>1.</v>
      </c>
      <c r="B48" s="7">
        <v>11</v>
      </c>
      <c r="C48" s="3" t="s">
        <v>65</v>
      </c>
      <c r="D48" s="300"/>
      <c r="E48" s="301"/>
      <c r="F48" s="302"/>
      <c r="G48" s="291"/>
      <c r="H48" s="292"/>
    </row>
    <row r="49" spans="1:9" ht="51" x14ac:dyDescent="0.25">
      <c r="A49" s="1" t="str">
        <f t="shared" si="2"/>
        <v>1.</v>
      </c>
      <c r="B49" s="7">
        <v>12</v>
      </c>
      <c r="C49" s="3" t="s">
        <v>66</v>
      </c>
      <c r="D49" s="300"/>
      <c r="E49" s="301"/>
      <c r="F49" s="302"/>
      <c r="G49" s="291"/>
      <c r="H49" s="292"/>
    </row>
    <row r="50" spans="1:9" ht="25.5" x14ac:dyDescent="0.25">
      <c r="A50" s="1" t="str">
        <f>$A$18</f>
        <v>1.</v>
      </c>
      <c r="B50" s="7">
        <v>13</v>
      </c>
      <c r="C50" s="20" t="s">
        <v>193</v>
      </c>
      <c r="D50" s="300"/>
      <c r="E50" s="301"/>
      <c r="F50" s="302"/>
      <c r="G50" s="291"/>
      <c r="H50" s="292"/>
    </row>
    <row r="51" spans="1:9" x14ac:dyDescent="0.25">
      <c r="A51" s="1" t="str">
        <f t="shared" ref="A51:A67" si="3">$A$18</f>
        <v>1.</v>
      </c>
      <c r="B51" s="7" t="s">
        <v>177</v>
      </c>
      <c r="C51" s="3" t="s">
        <v>25</v>
      </c>
      <c r="D51" s="300"/>
      <c r="E51" s="301"/>
      <c r="F51" s="302"/>
      <c r="G51" s="291"/>
      <c r="H51" s="292"/>
    </row>
    <row r="52" spans="1:9" x14ac:dyDescent="0.25">
      <c r="A52" s="1" t="str">
        <f t="shared" si="3"/>
        <v>1.</v>
      </c>
      <c r="B52" s="7" t="s">
        <v>178</v>
      </c>
      <c r="C52" s="3" t="s">
        <v>26</v>
      </c>
      <c r="D52" s="300"/>
      <c r="E52" s="301"/>
      <c r="F52" s="302"/>
      <c r="G52" s="291"/>
      <c r="H52" s="292"/>
    </row>
    <row r="53" spans="1:9" x14ac:dyDescent="0.25">
      <c r="A53" s="1" t="str">
        <f t="shared" si="3"/>
        <v>1.</v>
      </c>
      <c r="B53" s="7" t="s">
        <v>187</v>
      </c>
      <c r="C53" s="3" t="s">
        <v>27</v>
      </c>
      <c r="D53" s="300"/>
      <c r="E53" s="301"/>
      <c r="F53" s="302"/>
      <c r="G53" s="291"/>
      <c r="H53" s="292"/>
    </row>
    <row r="54" spans="1:9" x14ac:dyDescent="0.25">
      <c r="A54" s="1" t="str">
        <f t="shared" si="3"/>
        <v>1.</v>
      </c>
      <c r="B54" s="7" t="s">
        <v>188</v>
      </c>
      <c r="C54" s="3" t="s">
        <v>28</v>
      </c>
      <c r="D54" s="300"/>
      <c r="E54" s="301"/>
      <c r="F54" s="302"/>
      <c r="G54" s="291"/>
      <c r="H54" s="292"/>
    </row>
    <row r="55" spans="1:9" x14ac:dyDescent="0.25">
      <c r="A55" s="1" t="str">
        <f t="shared" si="3"/>
        <v>1.</v>
      </c>
      <c r="B55" s="7" t="s">
        <v>189</v>
      </c>
      <c r="C55" s="3" t="s">
        <v>29</v>
      </c>
      <c r="D55" s="300"/>
      <c r="E55" s="301"/>
      <c r="F55" s="302"/>
      <c r="G55" s="291"/>
      <c r="H55" s="292"/>
    </row>
    <row r="56" spans="1:9" x14ac:dyDescent="0.25">
      <c r="A56" s="1" t="str">
        <f t="shared" si="3"/>
        <v>1.</v>
      </c>
      <c r="B56" s="7" t="s">
        <v>190</v>
      </c>
      <c r="C56" s="3" t="s">
        <v>30</v>
      </c>
      <c r="D56" s="300"/>
      <c r="E56" s="301"/>
      <c r="F56" s="302"/>
      <c r="G56" s="291"/>
      <c r="H56" s="292"/>
    </row>
    <row r="57" spans="1:9" x14ac:dyDescent="0.25">
      <c r="A57" s="1" t="str">
        <f t="shared" si="3"/>
        <v>1.</v>
      </c>
      <c r="B57" s="7" t="s">
        <v>191</v>
      </c>
      <c r="C57" s="3" t="s">
        <v>31</v>
      </c>
      <c r="D57" s="300"/>
      <c r="E57" s="301"/>
      <c r="F57" s="302"/>
      <c r="G57" s="291"/>
      <c r="H57" s="292"/>
    </row>
    <row r="58" spans="1:9" ht="25.5" x14ac:dyDescent="0.25">
      <c r="A58" s="1" t="str">
        <f t="shared" si="3"/>
        <v>1.</v>
      </c>
      <c r="B58" s="7">
        <v>14</v>
      </c>
      <c r="C58" s="20" t="s">
        <v>194</v>
      </c>
      <c r="D58" s="300"/>
      <c r="E58" s="301"/>
      <c r="F58" s="302"/>
      <c r="G58" s="291"/>
      <c r="H58" s="292"/>
    </row>
    <row r="59" spans="1:9" x14ac:dyDescent="0.25">
      <c r="A59" s="1" t="str">
        <f t="shared" si="3"/>
        <v>1.</v>
      </c>
      <c r="B59" s="2" t="s">
        <v>74</v>
      </c>
      <c r="C59" s="36" t="s">
        <v>41</v>
      </c>
      <c r="D59" s="300"/>
      <c r="E59" s="301"/>
      <c r="F59" s="302"/>
      <c r="G59" s="291"/>
      <c r="H59" s="292"/>
      <c r="I59" s="21"/>
    </row>
    <row r="60" spans="1:9" x14ac:dyDescent="0.25">
      <c r="A60" s="1" t="str">
        <f t="shared" si="3"/>
        <v>1.</v>
      </c>
      <c r="B60" s="2" t="s">
        <v>75</v>
      </c>
      <c r="C60" s="36" t="s">
        <v>42</v>
      </c>
      <c r="D60" s="300"/>
      <c r="E60" s="301"/>
      <c r="F60" s="302"/>
      <c r="G60" s="291"/>
      <c r="H60" s="292"/>
      <c r="I60" s="21"/>
    </row>
    <row r="61" spans="1:9" x14ac:dyDescent="0.25">
      <c r="A61" s="1" t="str">
        <f t="shared" si="3"/>
        <v>1.</v>
      </c>
      <c r="B61" s="2" t="s">
        <v>76</v>
      </c>
      <c r="C61" s="36" t="s">
        <v>43</v>
      </c>
      <c r="D61" s="300"/>
      <c r="E61" s="301"/>
      <c r="F61" s="302"/>
      <c r="G61" s="291"/>
      <c r="H61" s="292"/>
      <c r="I61" s="21"/>
    </row>
    <row r="62" spans="1:9" x14ac:dyDescent="0.25">
      <c r="A62" s="1" t="str">
        <f t="shared" si="3"/>
        <v>1.</v>
      </c>
      <c r="B62" s="2" t="s">
        <v>77</v>
      </c>
      <c r="C62" s="36" t="s">
        <v>44</v>
      </c>
      <c r="D62" s="300"/>
      <c r="E62" s="301"/>
      <c r="F62" s="302"/>
      <c r="G62" s="291"/>
      <c r="H62" s="292"/>
      <c r="I62" s="21"/>
    </row>
    <row r="63" spans="1:9" x14ac:dyDescent="0.25">
      <c r="A63" s="1" t="str">
        <f t="shared" si="3"/>
        <v>1.</v>
      </c>
      <c r="B63" s="2" t="s">
        <v>78</v>
      </c>
      <c r="C63" s="36" t="s">
        <v>45</v>
      </c>
      <c r="D63" s="300"/>
      <c r="E63" s="301"/>
      <c r="F63" s="302"/>
      <c r="G63" s="291"/>
      <c r="H63" s="292"/>
      <c r="I63" s="21"/>
    </row>
    <row r="64" spans="1:9" x14ac:dyDescent="0.25">
      <c r="A64" s="1" t="str">
        <f t="shared" si="3"/>
        <v>1.</v>
      </c>
      <c r="B64" s="2" t="s">
        <v>79</v>
      </c>
      <c r="C64" s="36" t="s">
        <v>46</v>
      </c>
      <c r="D64" s="300"/>
      <c r="E64" s="301"/>
      <c r="F64" s="302"/>
      <c r="G64" s="291"/>
      <c r="H64" s="292"/>
      <c r="I64" s="21"/>
    </row>
    <row r="65" spans="1:9" x14ac:dyDescent="0.25">
      <c r="A65" s="1" t="str">
        <f t="shared" si="3"/>
        <v>1.</v>
      </c>
      <c r="B65" s="2" t="s">
        <v>80</v>
      </c>
      <c r="C65" s="36" t="s">
        <v>47</v>
      </c>
      <c r="D65" s="300"/>
      <c r="E65" s="301"/>
      <c r="F65" s="302"/>
      <c r="G65" s="291"/>
      <c r="H65" s="292"/>
      <c r="I65" s="21"/>
    </row>
    <row r="66" spans="1:9" x14ac:dyDescent="0.25">
      <c r="A66" s="1" t="str">
        <f t="shared" si="3"/>
        <v>1.</v>
      </c>
      <c r="B66" s="2" t="s">
        <v>111</v>
      </c>
      <c r="C66" s="3" t="s">
        <v>48</v>
      </c>
      <c r="D66" s="300"/>
      <c r="E66" s="301"/>
      <c r="F66" s="302"/>
      <c r="G66" s="291"/>
      <c r="H66" s="292"/>
      <c r="I66" s="21"/>
    </row>
    <row r="67" spans="1:9" x14ac:dyDescent="0.25">
      <c r="A67" s="1" t="str">
        <f t="shared" si="3"/>
        <v>1.</v>
      </c>
      <c r="B67" s="2" t="s">
        <v>192</v>
      </c>
      <c r="C67" s="3" t="s">
        <v>49</v>
      </c>
      <c r="D67" s="300"/>
      <c r="E67" s="301"/>
      <c r="F67" s="302"/>
      <c r="G67" s="291"/>
      <c r="H67" s="292"/>
      <c r="I67" s="21"/>
    </row>
    <row r="68" spans="1:9" x14ac:dyDescent="0.25">
      <c r="A68" s="9"/>
      <c r="B68" s="9"/>
      <c r="C68" s="9"/>
      <c r="D68" s="9"/>
      <c r="E68" s="9"/>
      <c r="F68" s="9"/>
      <c r="G68" s="9"/>
      <c r="H68" s="9"/>
    </row>
  </sheetData>
  <mergeCells count="94">
    <mergeCell ref="G51:H51"/>
    <mergeCell ref="G52:H52"/>
    <mergeCell ref="G49:H49"/>
    <mergeCell ref="A8:B8"/>
    <mergeCell ref="A9:B9"/>
    <mergeCell ref="A10:B10"/>
    <mergeCell ref="A11:B11"/>
    <mergeCell ref="C8:F8"/>
    <mergeCell ref="C9:F9"/>
    <mergeCell ref="C10:F10"/>
    <mergeCell ref="C11:F11"/>
    <mergeCell ref="D48:F48"/>
    <mergeCell ref="G48:H48"/>
    <mergeCell ref="D40:F40"/>
    <mergeCell ref="G40:H40"/>
    <mergeCell ref="D41:F41"/>
    <mergeCell ref="G66:H66"/>
    <mergeCell ref="G67:H67"/>
    <mergeCell ref="G60:H60"/>
    <mergeCell ref="G61:H61"/>
    <mergeCell ref="G62:H62"/>
    <mergeCell ref="G63:H63"/>
    <mergeCell ref="G64:H64"/>
    <mergeCell ref="G65:H65"/>
    <mergeCell ref="G56:H56"/>
    <mergeCell ref="G57:H57"/>
    <mergeCell ref="G58:H58"/>
    <mergeCell ref="G59:H59"/>
    <mergeCell ref="G15:H15"/>
    <mergeCell ref="G16:H16"/>
    <mergeCell ref="G53:H53"/>
    <mergeCell ref="G54:H54"/>
    <mergeCell ref="G55:H55"/>
    <mergeCell ref="G44:H44"/>
    <mergeCell ref="D18:H18"/>
    <mergeCell ref="D50:F50"/>
    <mergeCell ref="G50:H50"/>
    <mergeCell ref="D52:F52"/>
    <mergeCell ref="D49:F49"/>
    <mergeCell ref="D51:F51"/>
    <mergeCell ref="D53:F53"/>
    <mergeCell ref="D54:F54"/>
    <mergeCell ref="D55:F55"/>
    <mergeCell ref="D65:F65"/>
    <mergeCell ref="D66:F66"/>
    <mergeCell ref="D63:F63"/>
    <mergeCell ref="D64:F64"/>
    <mergeCell ref="D56:F56"/>
    <mergeCell ref="D57:F57"/>
    <mergeCell ref="D67:F67"/>
    <mergeCell ref="D58:F58"/>
    <mergeCell ref="D59:F59"/>
    <mergeCell ref="D60:F60"/>
    <mergeCell ref="D61:F61"/>
    <mergeCell ref="D62:F62"/>
    <mergeCell ref="D42:F42"/>
    <mergeCell ref="G42:H42"/>
    <mergeCell ref="D43:F43"/>
    <mergeCell ref="D47:F47"/>
    <mergeCell ref="G47:H47"/>
    <mergeCell ref="D45:F45"/>
    <mergeCell ref="G45:H45"/>
    <mergeCell ref="D46:F46"/>
    <mergeCell ref="G46:H46"/>
    <mergeCell ref="D44:F44"/>
    <mergeCell ref="G43:H43"/>
    <mergeCell ref="A15:B15"/>
    <mergeCell ref="A16:B16"/>
    <mergeCell ref="A13:B13"/>
    <mergeCell ref="C15:F15"/>
    <mergeCell ref="C16:F16"/>
    <mergeCell ref="A14:B14"/>
    <mergeCell ref="C13:F13"/>
    <mergeCell ref="C14:F14"/>
    <mergeCell ref="G41:H41"/>
    <mergeCell ref="A18:B18"/>
    <mergeCell ref="A39:B39"/>
    <mergeCell ref="D39:F39"/>
    <mergeCell ref="G39:H39"/>
    <mergeCell ref="B2:G2"/>
    <mergeCell ref="B6:G6"/>
    <mergeCell ref="A7:G7"/>
    <mergeCell ref="C4:H4"/>
    <mergeCell ref="C3:H3"/>
    <mergeCell ref="C5:H5"/>
    <mergeCell ref="G13:H13"/>
    <mergeCell ref="G14:H14"/>
    <mergeCell ref="A12:B12"/>
    <mergeCell ref="C12:F12"/>
    <mergeCell ref="G8:H8"/>
    <mergeCell ref="G9:H9"/>
    <mergeCell ref="G10:H10"/>
    <mergeCell ref="G11:H11"/>
    <mergeCell ref="G12:H12"/>
  </mergeCells>
  <phoneticPr fontId="10" type="noConversion"/>
  <pageMargins left="0.7" right="0.7" top="0.75" bottom="0.75" header="0.3" footer="0.3"/>
  <pageSetup paperSize="9" scale="91" fitToHeight="0" orientation="landscape" horizontalDpi="4294967293" verticalDpi="0" r:id="rId1"/>
  <rowBreaks count="1" manualBreakCount="1">
    <brk id="17" max="16383" man="1"/>
  </rowBreaks>
  <ignoredErrors>
    <ignoredError sqref="B40 B20 B2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17" zoomScaleNormal="100" workbookViewId="0">
      <selection activeCell="I30" sqref="I30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292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39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30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.9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.9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.9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.9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293</v>
      </c>
      <c r="B18" s="294"/>
      <c r="C18" s="71" t="s">
        <v>294</v>
      </c>
      <c r="D18" s="306" t="s">
        <v>221</v>
      </c>
      <c r="E18" s="304"/>
      <c r="F18" s="304"/>
      <c r="G18" s="304"/>
      <c r="H18" s="305"/>
    </row>
    <row r="19" spans="1:9" x14ac:dyDescent="0.25">
      <c r="A19" s="94"/>
      <c r="B19" s="95"/>
      <c r="C19" s="96" t="s">
        <v>0</v>
      </c>
      <c r="D19" s="97">
        <v>1</v>
      </c>
      <c r="E19" s="97">
        <v>2</v>
      </c>
      <c r="F19" s="97">
        <v>3</v>
      </c>
      <c r="G19" s="97">
        <v>4</v>
      </c>
      <c r="H19" s="97" t="s">
        <v>71</v>
      </c>
    </row>
    <row r="20" spans="1:9" ht="54" x14ac:dyDescent="0.25">
      <c r="A20" s="98"/>
      <c r="B20" s="99"/>
      <c r="C20" s="96" t="s">
        <v>263</v>
      </c>
      <c r="D20" s="100" t="s">
        <v>731</v>
      </c>
      <c r="E20" s="101" t="s">
        <v>814</v>
      </c>
      <c r="F20" s="101" t="s">
        <v>815</v>
      </c>
      <c r="G20" s="101" t="s">
        <v>790</v>
      </c>
      <c r="H20" s="101" t="s">
        <v>808</v>
      </c>
    </row>
    <row r="21" spans="1:9" x14ac:dyDescent="0.25">
      <c r="A21" s="1" t="str">
        <f t="shared" ref="A21:A22" si="0">$A$18</f>
        <v>19.</v>
      </c>
      <c r="B21" s="7">
        <v>1</v>
      </c>
      <c r="C21" s="36" t="s">
        <v>295</v>
      </c>
      <c r="D21" s="8"/>
      <c r="E21" s="4">
        <v>250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19.</v>
      </c>
      <c r="B22" s="7">
        <v>2</v>
      </c>
      <c r="C22" s="36" t="s">
        <v>296</v>
      </c>
      <c r="D22" s="8"/>
      <c r="E22" s="4">
        <v>350</v>
      </c>
      <c r="F22" s="11"/>
      <c r="G22" s="10"/>
      <c r="H22" s="29">
        <f>IF(F22,G22/F22,0)</f>
        <v>0</v>
      </c>
    </row>
    <row r="23" spans="1:9" x14ac:dyDescent="0.25">
      <c r="A23" s="94"/>
      <c r="B23" s="95"/>
      <c r="C23" s="102"/>
      <c r="D23" s="103"/>
      <c r="E23" s="103"/>
      <c r="F23" s="103"/>
      <c r="G23" s="104" t="str">
        <f>CONCATENATE("KOPĒJĀ CENA (2*5) par ",A18,"pozīciju bez PVN, EUR :")</f>
        <v>KOPĒJĀ CENA (2*5) par 19.pozīciju bez PVN, EUR :</v>
      </c>
      <c r="H23" s="105">
        <f>SUMPRODUCT(E21:E22,H21:H22)</f>
        <v>0</v>
      </c>
    </row>
    <row r="24" spans="1:9" ht="15" customHeight="1" x14ac:dyDescent="0.25">
      <c r="A24" s="329"/>
      <c r="B24" s="330"/>
      <c r="C24" s="100" t="s">
        <v>7</v>
      </c>
      <c r="D24" s="331" t="s">
        <v>728</v>
      </c>
      <c r="E24" s="332"/>
      <c r="F24" s="333"/>
      <c r="G24" s="331" t="s">
        <v>729</v>
      </c>
      <c r="H24" s="333"/>
    </row>
    <row r="25" spans="1:9" x14ac:dyDescent="0.25">
      <c r="A25" s="1" t="str">
        <f t="shared" ref="A25:A29" si="1">$A$18</f>
        <v>19.</v>
      </c>
      <c r="B25" s="7" t="s">
        <v>4</v>
      </c>
      <c r="C25" s="18" t="s">
        <v>294</v>
      </c>
      <c r="D25" s="300"/>
      <c r="E25" s="301"/>
      <c r="F25" s="302"/>
      <c r="G25" s="291"/>
      <c r="H25" s="292"/>
    </row>
    <row r="26" spans="1:9" ht="25.5" x14ac:dyDescent="0.25">
      <c r="A26" s="1" t="str">
        <f t="shared" si="1"/>
        <v>19.</v>
      </c>
      <c r="B26" s="7" t="s">
        <v>5</v>
      </c>
      <c r="C26" s="30" t="s">
        <v>245</v>
      </c>
      <c r="D26" s="300"/>
      <c r="E26" s="301"/>
      <c r="F26" s="302"/>
      <c r="G26" s="291"/>
      <c r="H26" s="292"/>
      <c r="I26" s="21"/>
    </row>
    <row r="27" spans="1:9" ht="25.5" x14ac:dyDescent="0.25">
      <c r="A27" s="1" t="str">
        <f t="shared" si="1"/>
        <v>19.</v>
      </c>
      <c r="B27" s="7" t="s">
        <v>6</v>
      </c>
      <c r="C27" s="3" t="s">
        <v>741</v>
      </c>
      <c r="D27" s="300"/>
      <c r="E27" s="301"/>
      <c r="F27" s="302"/>
      <c r="G27" s="291"/>
      <c r="H27" s="292"/>
    </row>
    <row r="28" spans="1:9" x14ac:dyDescent="0.25">
      <c r="A28" s="1" t="str">
        <f t="shared" si="1"/>
        <v>19.</v>
      </c>
      <c r="B28" s="7" t="s">
        <v>8</v>
      </c>
      <c r="C28" s="3" t="s">
        <v>286</v>
      </c>
      <c r="D28" s="300"/>
      <c r="E28" s="301"/>
      <c r="F28" s="302"/>
      <c r="G28" s="291"/>
      <c r="H28" s="292"/>
      <c r="I28" s="21"/>
    </row>
    <row r="29" spans="1:9" ht="38.25" x14ac:dyDescent="0.25">
      <c r="A29" s="1" t="str">
        <f t="shared" si="1"/>
        <v>19.</v>
      </c>
      <c r="B29" s="7" t="s">
        <v>9</v>
      </c>
      <c r="C29" s="3" t="s">
        <v>130</v>
      </c>
      <c r="D29" s="300"/>
      <c r="E29" s="301"/>
      <c r="F29" s="302"/>
      <c r="G29" s="291"/>
      <c r="H29" s="292"/>
    </row>
  </sheetData>
  <mergeCells count="48">
    <mergeCell ref="G8:H8"/>
    <mergeCell ref="A8:B8"/>
    <mergeCell ref="A9:B9"/>
    <mergeCell ref="A10:B10"/>
    <mergeCell ref="C8:F8"/>
    <mergeCell ref="C9:F9"/>
    <mergeCell ref="C10:F10"/>
    <mergeCell ref="G9:H9"/>
    <mergeCell ref="G10:H10"/>
    <mergeCell ref="A7:G7"/>
    <mergeCell ref="B2:G2"/>
    <mergeCell ref="C3:H3"/>
    <mergeCell ref="C4:H4"/>
    <mergeCell ref="C5:H5"/>
    <mergeCell ref="B6:G6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D25:F25"/>
    <mergeCell ref="G25:H25"/>
    <mergeCell ref="A24:B24"/>
    <mergeCell ref="D24:F24"/>
    <mergeCell ref="G24:H24"/>
    <mergeCell ref="C14:F14"/>
    <mergeCell ref="C15:F15"/>
    <mergeCell ref="C16:F16"/>
    <mergeCell ref="G14:H14"/>
    <mergeCell ref="G15:H15"/>
    <mergeCell ref="G16:H16"/>
    <mergeCell ref="A14:B14"/>
    <mergeCell ref="A15:B15"/>
    <mergeCell ref="A16:B16"/>
    <mergeCell ref="A18:B18"/>
    <mergeCell ref="D18:H18"/>
    <mergeCell ref="D29:F29"/>
    <mergeCell ref="G29:H29"/>
    <mergeCell ref="D26:F26"/>
    <mergeCell ref="G26:H26"/>
    <mergeCell ref="D27:F27"/>
    <mergeCell ref="G27:H27"/>
    <mergeCell ref="D28:F28"/>
    <mergeCell ref="G28:H28"/>
  </mergeCells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A16" zoomScaleNormal="100" workbookViewId="0">
      <selection activeCell="G25" sqref="G25:H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298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297</v>
      </c>
      <c r="B18" s="294"/>
      <c r="C18" s="71" t="s">
        <v>299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665</v>
      </c>
      <c r="D20" s="79" t="s">
        <v>731</v>
      </c>
      <c r="E20" s="80" t="s">
        <v>773</v>
      </c>
      <c r="F20" s="80" t="s">
        <v>807</v>
      </c>
      <c r="G20" s="80" t="s">
        <v>804</v>
      </c>
      <c r="H20" s="80" t="s">
        <v>808</v>
      </c>
    </row>
    <row r="21" spans="1:9" x14ac:dyDescent="0.25">
      <c r="A21" s="1" t="str">
        <f t="shared" ref="A21:A22" si="0">$A$18</f>
        <v>20.</v>
      </c>
      <c r="B21" s="7">
        <v>1</v>
      </c>
      <c r="C21" s="36" t="s">
        <v>300</v>
      </c>
      <c r="D21" s="8"/>
      <c r="E21" s="4">
        <v>30000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20.</v>
      </c>
      <c r="B22" s="7">
        <v>2</v>
      </c>
      <c r="C22" s="36" t="s">
        <v>301</v>
      </c>
      <c r="D22" s="8"/>
      <c r="E22" s="4">
        <v>50</v>
      </c>
      <c r="F22" s="11"/>
      <c r="G22" s="10"/>
      <c r="H22" s="29">
        <f>IF(F22,G22/F22,0)</f>
        <v>0</v>
      </c>
    </row>
    <row r="23" spans="1:9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20.pozīciju bez PVN, EUR :</v>
      </c>
      <c r="H23" s="87">
        <f>SUMPRODUCT(E21:E22,H21:H22)</f>
        <v>0</v>
      </c>
    </row>
    <row r="24" spans="1:9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9" ht="26.25" x14ac:dyDescent="0.25">
      <c r="A25" s="1" t="str">
        <f t="shared" ref="A25:A30" si="1">$A$18</f>
        <v>20.</v>
      </c>
      <c r="B25" s="7" t="s">
        <v>4</v>
      </c>
      <c r="C25" s="18" t="s">
        <v>299</v>
      </c>
      <c r="D25" s="300"/>
      <c r="E25" s="301"/>
      <c r="F25" s="302"/>
      <c r="G25" s="291"/>
      <c r="H25" s="292"/>
    </row>
    <row r="26" spans="1:9" ht="25.5" x14ac:dyDescent="0.25">
      <c r="A26" s="1" t="str">
        <f t="shared" si="1"/>
        <v>20.</v>
      </c>
      <c r="B26" s="7" t="s">
        <v>5</v>
      </c>
      <c r="C26" s="30" t="s">
        <v>303</v>
      </c>
      <c r="D26" s="300"/>
      <c r="E26" s="301"/>
      <c r="F26" s="302"/>
      <c r="G26" s="291"/>
      <c r="H26" s="292"/>
      <c r="I26" s="21"/>
    </row>
    <row r="27" spans="1:9" ht="25.5" x14ac:dyDescent="0.25">
      <c r="A27" s="1" t="str">
        <f t="shared" si="1"/>
        <v>20.</v>
      </c>
      <c r="B27" s="7" t="s">
        <v>6</v>
      </c>
      <c r="C27" s="3" t="s">
        <v>304</v>
      </c>
      <c r="D27" s="300"/>
      <c r="E27" s="301"/>
      <c r="F27" s="302"/>
      <c r="G27" s="291"/>
      <c r="H27" s="292"/>
    </row>
    <row r="28" spans="1:9" ht="25.5" x14ac:dyDescent="0.25">
      <c r="A28" s="1" t="str">
        <f t="shared" si="1"/>
        <v>20.</v>
      </c>
      <c r="B28" s="7" t="s">
        <v>8</v>
      </c>
      <c r="C28" s="36" t="s">
        <v>305</v>
      </c>
      <c r="D28" s="300"/>
      <c r="E28" s="301"/>
      <c r="F28" s="302"/>
      <c r="G28" s="291"/>
      <c r="H28" s="292"/>
    </row>
    <row r="29" spans="1:9" x14ac:dyDescent="0.25">
      <c r="A29" s="1" t="str">
        <f t="shared" si="1"/>
        <v>20.</v>
      </c>
      <c r="B29" s="7" t="s">
        <v>9</v>
      </c>
      <c r="C29" s="36" t="s">
        <v>306</v>
      </c>
      <c r="D29" s="300"/>
      <c r="E29" s="301"/>
      <c r="F29" s="302"/>
      <c r="G29" s="291"/>
      <c r="H29" s="292"/>
    </row>
    <row r="30" spans="1:9" ht="38.25" x14ac:dyDescent="0.25">
      <c r="A30" s="1" t="str">
        <f t="shared" si="1"/>
        <v>20.</v>
      </c>
      <c r="B30" s="7" t="s">
        <v>10</v>
      </c>
      <c r="C30" s="36" t="s">
        <v>274</v>
      </c>
      <c r="D30" s="300"/>
      <c r="E30" s="301"/>
      <c r="F30" s="302"/>
      <c r="G30" s="291"/>
      <c r="H30" s="292"/>
    </row>
  </sheetData>
  <mergeCells count="50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6:F26"/>
    <mergeCell ref="G26:H26"/>
    <mergeCell ref="A18:B18"/>
    <mergeCell ref="D18:H18"/>
    <mergeCell ref="A24:B24"/>
    <mergeCell ref="D24:F24"/>
    <mergeCell ref="G24:H24"/>
    <mergeCell ref="D25:F25"/>
    <mergeCell ref="G25:H25"/>
    <mergeCell ref="D30:F30"/>
    <mergeCell ref="G30:H30"/>
    <mergeCell ref="D27:F27"/>
    <mergeCell ref="G27:H27"/>
    <mergeCell ref="D28:F28"/>
    <mergeCell ref="G28:H28"/>
    <mergeCell ref="D29:F29"/>
    <mergeCell ref="G29:H29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16" zoomScaleNormal="100" workbookViewId="0">
      <selection activeCell="G25" sqref="G25:H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307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6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3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16.5" x14ac:dyDescent="0.25">
      <c r="A18" s="293" t="s">
        <v>309</v>
      </c>
      <c r="B18" s="294"/>
      <c r="C18" s="71" t="s">
        <v>308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311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791</v>
      </c>
    </row>
    <row r="21" spans="1:9" x14ac:dyDescent="0.25">
      <c r="A21" s="1" t="str">
        <f t="shared" ref="A21" si="0">$A$18</f>
        <v>21.</v>
      </c>
      <c r="B21" s="7">
        <v>1</v>
      </c>
      <c r="C21" s="36" t="s">
        <v>310</v>
      </c>
      <c r="D21" s="8"/>
      <c r="E21" s="4">
        <v>1000</v>
      </c>
      <c r="F21" s="11"/>
      <c r="G21" s="10"/>
      <c r="H21" s="29">
        <f>IF(F21,G21/F21,0)</f>
        <v>0</v>
      </c>
    </row>
    <row r="22" spans="1:9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21.pozīciju bez PVN, EUR :</v>
      </c>
      <c r="H22" s="87">
        <f>SUMPRODUCT(E21:E21,H21:H21)</f>
        <v>0</v>
      </c>
    </row>
    <row r="23" spans="1:9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9" x14ac:dyDescent="0.25">
      <c r="A24" s="1" t="str">
        <f t="shared" ref="A24:A31" si="1">$A$18</f>
        <v>21.</v>
      </c>
      <c r="B24" s="7" t="s">
        <v>3</v>
      </c>
      <c r="C24" s="56" t="s">
        <v>308</v>
      </c>
      <c r="D24" s="300"/>
      <c r="E24" s="301"/>
      <c r="F24" s="302"/>
      <c r="G24" s="291"/>
      <c r="H24" s="292"/>
    </row>
    <row r="25" spans="1:9" ht="25.5" x14ac:dyDescent="0.25">
      <c r="A25" s="1" t="str">
        <f t="shared" si="1"/>
        <v>21.</v>
      </c>
      <c r="B25" s="7" t="s">
        <v>4</v>
      </c>
      <c r="C25" s="30" t="s">
        <v>313</v>
      </c>
      <c r="D25" s="300"/>
      <c r="E25" s="301"/>
      <c r="F25" s="302"/>
      <c r="G25" s="291"/>
      <c r="H25" s="292"/>
      <c r="I25" s="21"/>
    </row>
    <row r="26" spans="1:9" ht="38.25" x14ac:dyDescent="0.25">
      <c r="A26" s="1" t="str">
        <f t="shared" si="1"/>
        <v>21.</v>
      </c>
      <c r="B26" s="7" t="s">
        <v>5</v>
      </c>
      <c r="C26" s="36" t="s">
        <v>312</v>
      </c>
      <c r="D26" s="300"/>
      <c r="E26" s="301"/>
      <c r="F26" s="302"/>
      <c r="G26" s="291"/>
      <c r="H26" s="292"/>
    </row>
    <row r="27" spans="1:9" x14ac:dyDescent="0.25">
      <c r="A27" s="1" t="str">
        <f t="shared" si="1"/>
        <v>21.</v>
      </c>
      <c r="B27" s="7" t="s">
        <v>6</v>
      </c>
      <c r="C27" s="36" t="s">
        <v>314</v>
      </c>
      <c r="D27" s="300"/>
      <c r="E27" s="301"/>
      <c r="F27" s="302"/>
      <c r="G27" s="291"/>
      <c r="H27" s="292"/>
    </row>
    <row r="28" spans="1:9" ht="28.5" x14ac:dyDescent="0.25">
      <c r="A28" s="1" t="str">
        <f t="shared" si="1"/>
        <v>21.</v>
      </c>
      <c r="B28" s="7" t="s">
        <v>8</v>
      </c>
      <c r="C28" s="36" t="s">
        <v>317</v>
      </c>
      <c r="D28" s="300"/>
      <c r="E28" s="301"/>
      <c r="F28" s="302"/>
      <c r="G28" s="291"/>
      <c r="H28" s="292"/>
    </row>
    <row r="29" spans="1:9" x14ac:dyDescent="0.25">
      <c r="A29" s="1" t="str">
        <f t="shared" si="1"/>
        <v>21.</v>
      </c>
      <c r="B29" s="7" t="s">
        <v>9</v>
      </c>
      <c r="C29" s="36" t="s">
        <v>315</v>
      </c>
      <c r="D29" s="300"/>
      <c r="E29" s="301"/>
      <c r="F29" s="302"/>
      <c r="G29" s="291"/>
      <c r="H29" s="292"/>
    </row>
    <row r="30" spans="1:9" x14ac:dyDescent="0.25">
      <c r="A30" s="1" t="str">
        <f t="shared" si="1"/>
        <v>21.</v>
      </c>
      <c r="B30" s="7" t="s">
        <v>10</v>
      </c>
      <c r="C30" s="36" t="s">
        <v>316</v>
      </c>
      <c r="D30" s="300"/>
      <c r="E30" s="301"/>
      <c r="F30" s="302"/>
      <c r="G30" s="291"/>
      <c r="H30" s="292"/>
    </row>
    <row r="31" spans="1:9" ht="38.25" x14ac:dyDescent="0.25">
      <c r="A31" s="1" t="str">
        <f t="shared" si="1"/>
        <v>21.</v>
      </c>
      <c r="B31" s="7" t="s">
        <v>11</v>
      </c>
      <c r="C31" s="36" t="s">
        <v>274</v>
      </c>
      <c r="D31" s="300"/>
      <c r="E31" s="301"/>
      <c r="F31" s="302"/>
      <c r="G31" s="291"/>
      <c r="H31" s="292"/>
    </row>
  </sheetData>
  <mergeCells count="54">
    <mergeCell ref="G14:H14"/>
    <mergeCell ref="G15:H15"/>
    <mergeCell ref="G16:H16"/>
    <mergeCell ref="D26:F26"/>
    <mergeCell ref="G26:H26"/>
    <mergeCell ref="D24:F24"/>
    <mergeCell ref="G24:H24"/>
    <mergeCell ref="D30:F30"/>
    <mergeCell ref="G30:H30"/>
    <mergeCell ref="D31:F31"/>
    <mergeCell ref="G31:H31"/>
    <mergeCell ref="D25:F25"/>
    <mergeCell ref="G25:H25"/>
    <mergeCell ref="D27:F27"/>
    <mergeCell ref="G27:H27"/>
    <mergeCell ref="D28:F28"/>
    <mergeCell ref="G28:H28"/>
    <mergeCell ref="D29:F29"/>
    <mergeCell ref="G29:H29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15" zoomScaleNormal="100" workbookViewId="0">
      <selection activeCell="K35" sqref="K3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318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6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320</v>
      </c>
      <c r="B18" s="294"/>
      <c r="C18" s="71" t="s">
        <v>319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311</v>
      </c>
      <c r="D20" s="79" t="s">
        <v>731</v>
      </c>
      <c r="E20" s="80" t="s">
        <v>811</v>
      </c>
      <c r="F20" s="80" t="s">
        <v>807</v>
      </c>
      <c r="G20" s="80" t="s">
        <v>790</v>
      </c>
      <c r="H20" s="80" t="s">
        <v>808</v>
      </c>
    </row>
    <row r="21" spans="1:8" x14ac:dyDescent="0.25">
      <c r="A21" s="1" t="str">
        <f t="shared" ref="A21" si="0">$A$18</f>
        <v>22.</v>
      </c>
      <c r="B21" s="7">
        <v>1</v>
      </c>
      <c r="C21" s="36" t="s">
        <v>321</v>
      </c>
      <c r="D21" s="8"/>
      <c r="E21" s="4">
        <v>500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22.pozīciju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9" si="1">$A$18</f>
        <v>22.</v>
      </c>
      <c r="B24" s="7" t="s">
        <v>3</v>
      </c>
      <c r="C24" s="18" t="s">
        <v>319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22.</v>
      </c>
      <c r="B25" s="7" t="s">
        <v>4</v>
      </c>
      <c r="C25" s="18" t="s">
        <v>313</v>
      </c>
      <c r="D25" s="334"/>
      <c r="E25" s="335"/>
      <c r="F25" s="336"/>
      <c r="G25" s="291"/>
      <c r="H25" s="292"/>
    </row>
    <row r="26" spans="1:8" ht="38.25" x14ac:dyDescent="0.25">
      <c r="A26" s="1" t="str">
        <f t="shared" si="1"/>
        <v>22.</v>
      </c>
      <c r="B26" s="7" t="s">
        <v>5</v>
      </c>
      <c r="C26" s="36" t="s">
        <v>312</v>
      </c>
      <c r="D26" s="300"/>
      <c r="E26" s="301"/>
      <c r="F26" s="302"/>
      <c r="G26" s="291"/>
      <c r="H26" s="292"/>
    </row>
    <row r="27" spans="1:8" ht="25.5" x14ac:dyDescent="0.25">
      <c r="A27" s="1" t="str">
        <f t="shared" si="1"/>
        <v>22.</v>
      </c>
      <c r="B27" s="7" t="s">
        <v>6</v>
      </c>
      <c r="C27" s="36" t="s">
        <v>322</v>
      </c>
      <c r="D27" s="300"/>
      <c r="E27" s="301"/>
      <c r="F27" s="302"/>
      <c r="G27" s="291"/>
      <c r="H27" s="292"/>
    </row>
    <row r="28" spans="1:8" x14ac:dyDescent="0.25">
      <c r="A28" s="1" t="str">
        <f t="shared" si="1"/>
        <v>22.</v>
      </c>
      <c r="B28" s="7" t="s">
        <v>8</v>
      </c>
      <c r="C28" s="36" t="s">
        <v>316</v>
      </c>
      <c r="D28" s="300"/>
      <c r="E28" s="301"/>
      <c r="F28" s="302"/>
      <c r="G28" s="291"/>
      <c r="H28" s="292"/>
    </row>
    <row r="29" spans="1:8" ht="38.25" x14ac:dyDescent="0.25">
      <c r="A29" s="1" t="str">
        <f t="shared" si="1"/>
        <v>22.</v>
      </c>
      <c r="B29" s="7" t="s">
        <v>9</v>
      </c>
      <c r="C29" s="36" t="s">
        <v>274</v>
      </c>
      <c r="D29" s="300"/>
      <c r="E29" s="301"/>
      <c r="F29" s="302"/>
      <c r="G29" s="291"/>
      <c r="H29" s="292"/>
    </row>
  </sheetData>
  <mergeCells count="50">
    <mergeCell ref="G14:H14"/>
    <mergeCell ref="G15:H15"/>
    <mergeCell ref="G16:H16"/>
    <mergeCell ref="C11:F11"/>
    <mergeCell ref="C12:F12"/>
    <mergeCell ref="C13:F13"/>
    <mergeCell ref="C14:F14"/>
    <mergeCell ref="C15:F15"/>
    <mergeCell ref="G28:H28"/>
    <mergeCell ref="G23:H23"/>
    <mergeCell ref="D26:F26"/>
    <mergeCell ref="G26:H26"/>
    <mergeCell ref="C16:F16"/>
    <mergeCell ref="D29:F29"/>
    <mergeCell ref="G29:H29"/>
    <mergeCell ref="A12:B12"/>
    <mergeCell ref="A13:B13"/>
    <mergeCell ref="D25:F25"/>
    <mergeCell ref="G25:H25"/>
    <mergeCell ref="A14:B14"/>
    <mergeCell ref="A15:B15"/>
    <mergeCell ref="A16:B16"/>
    <mergeCell ref="A18:B18"/>
    <mergeCell ref="D18:H18"/>
    <mergeCell ref="A23:B23"/>
    <mergeCell ref="D23:F23"/>
    <mergeCell ref="D27:F27"/>
    <mergeCell ref="G27:H27"/>
    <mergeCell ref="D28:F28"/>
    <mergeCell ref="A7:G7"/>
    <mergeCell ref="D24:F24"/>
    <mergeCell ref="G24:H24"/>
    <mergeCell ref="A8:B8"/>
    <mergeCell ref="A9:B9"/>
    <mergeCell ref="A10:B10"/>
    <mergeCell ref="A11:B11"/>
    <mergeCell ref="C8:F8"/>
    <mergeCell ref="C9:F9"/>
    <mergeCell ref="C10:F10"/>
    <mergeCell ref="G8:H8"/>
    <mergeCell ref="G9:H9"/>
    <mergeCell ref="G10:H10"/>
    <mergeCell ref="G11:H11"/>
    <mergeCell ref="G12:H12"/>
    <mergeCell ref="G13:H13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7" zoomScaleNormal="100" workbookViewId="0">
      <selection activeCell="H23" sqref="H2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323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30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324</v>
      </c>
      <c r="B18" s="294"/>
      <c r="C18" s="71" t="s">
        <v>325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326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8" ht="25.5" x14ac:dyDescent="0.25">
      <c r="A21" s="1" t="str">
        <f t="shared" ref="A21:A26" si="0">$A$18</f>
        <v>23.</v>
      </c>
      <c r="B21" s="7" t="s">
        <v>2</v>
      </c>
      <c r="C21" s="36" t="s">
        <v>329</v>
      </c>
      <c r="D21" s="8"/>
      <c r="E21" s="4">
        <v>30</v>
      </c>
      <c r="F21" s="11"/>
      <c r="G21" s="10"/>
      <c r="H21" s="29">
        <f>IF(F21,G21/F21,0)</f>
        <v>0</v>
      </c>
    </row>
    <row r="22" spans="1:8" ht="25.5" x14ac:dyDescent="0.25">
      <c r="A22" s="1" t="str">
        <f t="shared" si="0"/>
        <v>23.</v>
      </c>
      <c r="B22" s="7" t="s">
        <v>3</v>
      </c>
      <c r="C22" s="36" t="s">
        <v>330</v>
      </c>
      <c r="D22" s="8"/>
      <c r="E22" s="4">
        <v>30</v>
      </c>
      <c r="F22" s="11"/>
      <c r="G22" s="10"/>
      <c r="H22" s="29">
        <f t="shared" ref="H22:H26" si="1">IF(F22,G22/F22,0)</f>
        <v>0</v>
      </c>
    </row>
    <row r="23" spans="1:8" ht="38.25" x14ac:dyDescent="0.25">
      <c r="A23" s="1" t="str">
        <f t="shared" si="0"/>
        <v>23.</v>
      </c>
      <c r="B23" s="7" t="s">
        <v>4</v>
      </c>
      <c r="C23" s="36" t="s">
        <v>702</v>
      </c>
      <c r="D23" s="8"/>
      <c r="E23" s="4">
        <v>25</v>
      </c>
      <c r="F23" s="11"/>
      <c r="G23" s="10"/>
      <c r="H23" s="29">
        <f t="shared" si="1"/>
        <v>0</v>
      </c>
    </row>
    <row r="24" spans="1:8" ht="25.5" x14ac:dyDescent="0.25">
      <c r="A24" s="1" t="str">
        <f t="shared" si="0"/>
        <v>23.</v>
      </c>
      <c r="B24" s="7" t="s">
        <v>5</v>
      </c>
      <c r="C24" s="36" t="s">
        <v>331</v>
      </c>
      <c r="D24" s="8"/>
      <c r="E24" s="4">
        <v>20</v>
      </c>
      <c r="F24" s="11"/>
      <c r="G24" s="10"/>
      <c r="H24" s="29">
        <f t="shared" si="1"/>
        <v>0</v>
      </c>
    </row>
    <row r="25" spans="1:8" ht="38.25" x14ac:dyDescent="0.25">
      <c r="A25" s="1" t="str">
        <f t="shared" si="0"/>
        <v>23.</v>
      </c>
      <c r="B25" s="7" t="s">
        <v>6</v>
      </c>
      <c r="C25" s="36" t="s">
        <v>712</v>
      </c>
      <c r="D25" s="8"/>
      <c r="E25" s="4">
        <v>20</v>
      </c>
      <c r="F25" s="11"/>
      <c r="G25" s="10"/>
      <c r="H25" s="29">
        <f t="shared" si="1"/>
        <v>0</v>
      </c>
    </row>
    <row r="26" spans="1:8" ht="38.25" x14ac:dyDescent="0.25">
      <c r="A26" s="1" t="str">
        <f t="shared" si="0"/>
        <v>23.</v>
      </c>
      <c r="B26" s="7" t="s">
        <v>8</v>
      </c>
      <c r="C26" s="36" t="s">
        <v>709</v>
      </c>
      <c r="D26" s="8"/>
      <c r="E26" s="4">
        <v>25</v>
      </c>
      <c r="F26" s="11"/>
      <c r="G26" s="10"/>
      <c r="H26" s="29">
        <f t="shared" si="1"/>
        <v>0</v>
      </c>
    </row>
    <row r="27" spans="1:8" x14ac:dyDescent="0.25">
      <c r="A27" s="72"/>
      <c r="B27" s="73"/>
      <c r="C27" s="81"/>
      <c r="D27" s="82"/>
      <c r="E27" s="82"/>
      <c r="F27" s="82"/>
      <c r="G27" s="83" t="str">
        <f>CONCATENATE("KOPĒJĀ CENA (2*5) par ",A18,"pozīciju bez PVN, EUR :")</f>
        <v>KOPĒJĀ CENA (2*5) par 23.pozīciju bez PVN, EUR :</v>
      </c>
      <c r="H27" s="87">
        <f>SUMPRODUCT(E21:E26,H21:H26)</f>
        <v>0</v>
      </c>
    </row>
    <row r="28" spans="1:8" ht="15" customHeight="1" x14ac:dyDescent="0.25">
      <c r="A28" s="295"/>
      <c r="B28" s="296"/>
      <c r="C28" s="79" t="s">
        <v>7</v>
      </c>
      <c r="D28" s="297" t="s">
        <v>728</v>
      </c>
      <c r="E28" s="298"/>
      <c r="F28" s="299"/>
      <c r="G28" s="297" t="s">
        <v>729</v>
      </c>
      <c r="H28" s="299"/>
    </row>
    <row r="29" spans="1:8" x14ac:dyDescent="0.25">
      <c r="A29" s="1" t="str">
        <f t="shared" ref="A29:A40" si="2">$A$18</f>
        <v>23.</v>
      </c>
      <c r="B29" s="7" t="s">
        <v>9</v>
      </c>
      <c r="C29" s="18" t="s">
        <v>325</v>
      </c>
      <c r="D29" s="334"/>
      <c r="E29" s="335"/>
      <c r="F29" s="336"/>
      <c r="G29" s="291"/>
      <c r="H29" s="292"/>
    </row>
    <row r="30" spans="1:8" x14ac:dyDescent="0.25">
      <c r="A30" s="1" t="str">
        <f t="shared" si="2"/>
        <v>23.</v>
      </c>
      <c r="B30" s="7" t="s">
        <v>10</v>
      </c>
      <c r="C30" s="18" t="s">
        <v>327</v>
      </c>
      <c r="D30" s="334"/>
      <c r="E30" s="335"/>
      <c r="F30" s="336"/>
      <c r="G30" s="291"/>
      <c r="H30" s="292"/>
    </row>
    <row r="31" spans="1:8" x14ac:dyDescent="0.25">
      <c r="A31" s="1" t="str">
        <f t="shared" si="2"/>
        <v>23.</v>
      </c>
      <c r="B31" s="7" t="s">
        <v>11</v>
      </c>
      <c r="C31" s="36" t="s">
        <v>328</v>
      </c>
      <c r="D31" s="300"/>
      <c r="E31" s="301"/>
      <c r="F31" s="302"/>
      <c r="G31" s="291"/>
      <c r="H31" s="292"/>
    </row>
    <row r="32" spans="1:8" ht="25.5" x14ac:dyDescent="0.25">
      <c r="A32" s="1" t="str">
        <f t="shared" si="2"/>
        <v>23.</v>
      </c>
      <c r="B32" s="7" t="s">
        <v>12</v>
      </c>
      <c r="C32" s="36" t="s">
        <v>332</v>
      </c>
      <c r="D32" s="37"/>
      <c r="E32" s="38"/>
      <c r="F32" s="39"/>
      <c r="G32" s="40"/>
      <c r="H32" s="41"/>
    </row>
    <row r="33" spans="1:8" ht="38.25" x14ac:dyDescent="0.25">
      <c r="A33" s="1" t="str">
        <f t="shared" si="2"/>
        <v>23.</v>
      </c>
      <c r="B33" s="7" t="s">
        <v>13</v>
      </c>
      <c r="C33" s="36" t="s">
        <v>274</v>
      </c>
      <c r="D33" s="37"/>
      <c r="E33" s="38"/>
      <c r="F33" s="39"/>
      <c r="G33" s="40"/>
      <c r="H33" s="41"/>
    </row>
    <row r="34" spans="1:8" x14ac:dyDescent="0.25">
      <c r="A34" s="1" t="str">
        <f t="shared" si="2"/>
        <v>23.</v>
      </c>
      <c r="B34" s="7" t="s">
        <v>14</v>
      </c>
      <c r="C34" s="20" t="s">
        <v>710</v>
      </c>
      <c r="D34" s="37"/>
      <c r="E34" s="38"/>
      <c r="F34" s="39"/>
      <c r="G34" s="40"/>
      <c r="H34" s="41"/>
    </row>
    <row r="35" spans="1:8" ht="25.5" x14ac:dyDescent="0.25">
      <c r="A35" s="1" t="str">
        <f t="shared" si="2"/>
        <v>23.</v>
      </c>
      <c r="B35" s="7" t="s">
        <v>342</v>
      </c>
      <c r="C35" s="36" t="s">
        <v>329</v>
      </c>
      <c r="D35" s="37"/>
      <c r="E35" s="38"/>
      <c r="F35" s="39"/>
      <c r="G35" s="40"/>
      <c r="H35" s="41"/>
    </row>
    <row r="36" spans="1:8" ht="25.5" x14ac:dyDescent="0.25">
      <c r="A36" s="1" t="str">
        <f t="shared" si="2"/>
        <v>23.</v>
      </c>
      <c r="B36" s="7" t="s">
        <v>343</v>
      </c>
      <c r="C36" s="36" t="s">
        <v>330</v>
      </c>
      <c r="D36" s="37"/>
      <c r="E36" s="38"/>
      <c r="F36" s="39"/>
      <c r="G36" s="40"/>
      <c r="H36" s="41"/>
    </row>
    <row r="37" spans="1:8" ht="38.25" x14ac:dyDescent="0.25">
      <c r="A37" s="1" t="str">
        <f t="shared" si="2"/>
        <v>23.</v>
      </c>
      <c r="B37" s="7" t="s">
        <v>666</v>
      </c>
      <c r="C37" s="36" t="s">
        <v>702</v>
      </c>
      <c r="D37" s="37"/>
      <c r="E37" s="38"/>
      <c r="F37" s="39"/>
      <c r="G37" s="40"/>
      <c r="H37" s="41"/>
    </row>
    <row r="38" spans="1:8" ht="25.5" x14ac:dyDescent="0.25">
      <c r="A38" s="1" t="str">
        <f t="shared" si="2"/>
        <v>23.</v>
      </c>
      <c r="B38" s="7" t="s">
        <v>667</v>
      </c>
      <c r="C38" s="36" t="s">
        <v>331</v>
      </c>
      <c r="D38" s="37"/>
      <c r="E38" s="38"/>
      <c r="F38" s="39"/>
      <c r="G38" s="40"/>
      <c r="H38" s="41"/>
    </row>
    <row r="39" spans="1:8" ht="38.25" x14ac:dyDescent="0.25">
      <c r="A39" s="1" t="str">
        <f t="shared" si="2"/>
        <v>23.</v>
      </c>
      <c r="B39" s="7" t="s">
        <v>668</v>
      </c>
      <c r="C39" s="36" t="s">
        <v>712</v>
      </c>
      <c r="D39" s="37"/>
      <c r="E39" s="38"/>
      <c r="F39" s="39"/>
      <c r="G39" s="40"/>
      <c r="H39" s="41"/>
    </row>
    <row r="40" spans="1:8" ht="38.25" x14ac:dyDescent="0.25">
      <c r="A40" s="1" t="str">
        <f t="shared" si="2"/>
        <v>23.</v>
      </c>
      <c r="B40" s="7" t="s">
        <v>669</v>
      </c>
      <c r="C40" s="36" t="s">
        <v>709</v>
      </c>
      <c r="D40" s="37"/>
      <c r="E40" s="38"/>
      <c r="F40" s="39"/>
      <c r="G40" s="40"/>
      <c r="H40" s="41"/>
    </row>
  </sheetData>
  <mergeCells count="44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8:B18"/>
    <mergeCell ref="D18:H18"/>
    <mergeCell ref="A28:B28"/>
    <mergeCell ref="D28:F28"/>
    <mergeCell ref="G28:H28"/>
    <mergeCell ref="A14:B14"/>
    <mergeCell ref="A15:B15"/>
    <mergeCell ref="A16:B16"/>
    <mergeCell ref="C14:F14"/>
    <mergeCell ref="C15:F15"/>
    <mergeCell ref="C16:F16"/>
    <mergeCell ref="D31:F31"/>
    <mergeCell ref="G31:H31"/>
    <mergeCell ref="D30:F30"/>
    <mergeCell ref="G30:H30"/>
    <mergeCell ref="D29:F29"/>
    <mergeCell ref="G29:H29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workbookViewId="0">
      <selection activeCell="J42" sqref="J42:J4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333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5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4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9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6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7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8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335</v>
      </c>
      <c r="B18" s="294"/>
      <c r="C18" s="71" t="s">
        <v>334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336</v>
      </c>
      <c r="D20" s="79" t="s">
        <v>731</v>
      </c>
      <c r="E20" s="80" t="s">
        <v>812</v>
      </c>
      <c r="F20" s="80" t="s">
        <v>813</v>
      </c>
      <c r="G20" s="80" t="s">
        <v>816</v>
      </c>
      <c r="H20" s="80" t="s">
        <v>808</v>
      </c>
    </row>
    <row r="21" spans="1:8" x14ac:dyDescent="0.25">
      <c r="A21" s="1" t="str">
        <f t="shared" ref="A21:A22" si="0">$A$18</f>
        <v>24.</v>
      </c>
      <c r="B21" s="7">
        <v>1</v>
      </c>
      <c r="C21" s="36" t="s">
        <v>337</v>
      </c>
      <c r="D21" s="8"/>
      <c r="E21" s="4">
        <v>100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24.</v>
      </c>
      <c r="B22" s="7">
        <v>2</v>
      </c>
      <c r="C22" s="36" t="s">
        <v>345</v>
      </c>
      <c r="D22" s="8"/>
      <c r="E22" s="4">
        <v>5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24.pozīciju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ht="26.25" x14ac:dyDescent="0.25">
      <c r="A25" s="1" t="str">
        <f t="shared" ref="A25:A36" si="1">$A$18</f>
        <v>24.</v>
      </c>
      <c r="B25" s="7" t="s">
        <v>4</v>
      </c>
      <c r="C25" s="18" t="s">
        <v>338</v>
      </c>
      <c r="D25" s="334"/>
      <c r="E25" s="335"/>
      <c r="F25" s="336"/>
      <c r="G25" s="291"/>
      <c r="H25" s="292"/>
    </row>
    <row r="26" spans="1:8" ht="25.5" x14ac:dyDescent="0.25">
      <c r="A26" s="1" t="str">
        <f t="shared" si="1"/>
        <v>24.</v>
      </c>
      <c r="B26" s="7" t="s">
        <v>5</v>
      </c>
      <c r="C26" s="36" t="s">
        <v>245</v>
      </c>
      <c r="D26" s="44"/>
      <c r="E26" s="45"/>
      <c r="F26" s="46"/>
      <c r="G26" s="40"/>
      <c r="H26" s="41"/>
    </row>
    <row r="27" spans="1:8" x14ac:dyDescent="0.25">
      <c r="A27" s="1" t="str">
        <f t="shared" si="1"/>
        <v>24.</v>
      </c>
      <c r="B27" s="7" t="s">
        <v>6</v>
      </c>
      <c r="C27" s="18" t="s">
        <v>339</v>
      </c>
      <c r="D27" s="44"/>
      <c r="E27" s="45"/>
      <c r="F27" s="46"/>
      <c r="G27" s="40"/>
      <c r="H27" s="41"/>
    </row>
    <row r="28" spans="1:8" x14ac:dyDescent="0.25">
      <c r="A28" s="1" t="str">
        <f t="shared" si="1"/>
        <v>24.</v>
      </c>
      <c r="B28" s="7" t="s">
        <v>8</v>
      </c>
      <c r="C28" s="18" t="s">
        <v>348</v>
      </c>
      <c r="D28" s="44"/>
      <c r="E28" s="45"/>
      <c r="F28" s="46"/>
      <c r="G28" s="40"/>
      <c r="H28" s="41"/>
    </row>
    <row r="29" spans="1:8" ht="26.25" x14ac:dyDescent="0.25">
      <c r="A29" s="1" t="str">
        <f t="shared" si="1"/>
        <v>24.</v>
      </c>
      <c r="B29" s="7" t="s">
        <v>9</v>
      </c>
      <c r="C29" s="18" t="s">
        <v>350</v>
      </c>
      <c r="D29" s="44"/>
      <c r="E29" s="45"/>
      <c r="F29" s="46"/>
      <c r="G29" s="40"/>
      <c r="H29" s="41"/>
    </row>
    <row r="30" spans="1:8" x14ac:dyDescent="0.25">
      <c r="A30" s="1" t="str">
        <f t="shared" si="1"/>
        <v>24.</v>
      </c>
      <c r="B30" s="7" t="s">
        <v>10</v>
      </c>
      <c r="C30" s="36" t="s">
        <v>349</v>
      </c>
      <c r="D30" s="334"/>
      <c r="E30" s="335"/>
      <c r="F30" s="336"/>
      <c r="G30" s="291"/>
      <c r="H30" s="292"/>
    </row>
    <row r="31" spans="1:8" ht="25.5" x14ac:dyDescent="0.25">
      <c r="A31" s="1" t="str">
        <f t="shared" si="1"/>
        <v>24.</v>
      </c>
      <c r="B31" s="7" t="s">
        <v>11</v>
      </c>
      <c r="C31" s="36" t="s">
        <v>340</v>
      </c>
      <c r="D31" s="300"/>
      <c r="E31" s="301"/>
      <c r="F31" s="302"/>
      <c r="G31" s="291"/>
      <c r="H31" s="292"/>
    </row>
    <row r="32" spans="1:8" x14ac:dyDescent="0.25">
      <c r="A32" s="1" t="str">
        <f t="shared" si="1"/>
        <v>24.</v>
      </c>
      <c r="B32" s="7" t="s">
        <v>12</v>
      </c>
      <c r="C32" s="36" t="s">
        <v>341</v>
      </c>
      <c r="D32" s="300"/>
      <c r="E32" s="301"/>
      <c r="F32" s="302"/>
      <c r="G32" s="291"/>
      <c r="H32" s="292"/>
    </row>
    <row r="33" spans="1:8" ht="39" x14ac:dyDescent="0.25">
      <c r="A33" s="1" t="str">
        <f t="shared" si="1"/>
        <v>24.</v>
      </c>
      <c r="B33" s="7" t="s">
        <v>13</v>
      </c>
      <c r="C33" s="18" t="s">
        <v>130</v>
      </c>
      <c r="D33" s="334"/>
      <c r="E33" s="335"/>
      <c r="F33" s="336"/>
      <c r="G33" s="291"/>
      <c r="H33" s="292"/>
    </row>
    <row r="34" spans="1:8" x14ac:dyDescent="0.25">
      <c r="A34" s="1" t="str">
        <f t="shared" si="1"/>
        <v>24.</v>
      </c>
      <c r="B34" s="7" t="s">
        <v>14</v>
      </c>
      <c r="C34" s="20" t="s">
        <v>344</v>
      </c>
      <c r="D34" s="334"/>
      <c r="E34" s="335"/>
      <c r="F34" s="336"/>
      <c r="G34" s="291"/>
      <c r="H34" s="292"/>
    </row>
    <row r="35" spans="1:8" ht="25.5" x14ac:dyDescent="0.25">
      <c r="A35" s="1" t="str">
        <f t="shared" si="1"/>
        <v>24.</v>
      </c>
      <c r="B35" s="7" t="s">
        <v>342</v>
      </c>
      <c r="C35" s="36" t="s">
        <v>346</v>
      </c>
      <c r="D35" s="334"/>
      <c r="E35" s="335"/>
      <c r="F35" s="336"/>
      <c r="G35" s="291"/>
      <c r="H35" s="292"/>
    </row>
    <row r="36" spans="1:8" ht="25.5" x14ac:dyDescent="0.25">
      <c r="A36" s="1" t="str">
        <f t="shared" si="1"/>
        <v>24.</v>
      </c>
      <c r="B36" s="7" t="s">
        <v>343</v>
      </c>
      <c r="C36" s="36" t="s">
        <v>347</v>
      </c>
      <c r="D36" s="334"/>
      <c r="E36" s="335"/>
      <c r="F36" s="336"/>
      <c r="G36" s="291"/>
      <c r="H36" s="292"/>
    </row>
  </sheetData>
  <mergeCells count="54">
    <mergeCell ref="G13:H13"/>
    <mergeCell ref="G14:H14"/>
    <mergeCell ref="G15:H15"/>
    <mergeCell ref="G16:H16"/>
    <mergeCell ref="G8:H8"/>
    <mergeCell ref="G9:H9"/>
    <mergeCell ref="G10:H10"/>
    <mergeCell ref="G11:H11"/>
    <mergeCell ref="G12:H12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A11:B11"/>
    <mergeCell ref="A12:B12"/>
    <mergeCell ref="A13:B13"/>
    <mergeCell ref="C11:F11"/>
    <mergeCell ref="C12:F12"/>
    <mergeCell ref="C13:F13"/>
    <mergeCell ref="D30:F30"/>
    <mergeCell ref="G30:H30"/>
    <mergeCell ref="D25:F25"/>
    <mergeCell ref="G25:H25"/>
    <mergeCell ref="A14:B14"/>
    <mergeCell ref="A15:B15"/>
    <mergeCell ref="A16:B16"/>
    <mergeCell ref="A18:B18"/>
    <mergeCell ref="D18:H18"/>
    <mergeCell ref="A24:B24"/>
    <mergeCell ref="D24:F24"/>
    <mergeCell ref="G24:H24"/>
    <mergeCell ref="C14:F14"/>
    <mergeCell ref="C15:F15"/>
    <mergeCell ref="C16:F16"/>
    <mergeCell ref="D36:F36"/>
    <mergeCell ref="G36:H36"/>
    <mergeCell ref="D31:F31"/>
    <mergeCell ref="G31:H31"/>
    <mergeCell ref="D32:F32"/>
    <mergeCell ref="G32:H32"/>
    <mergeCell ref="G34:H34"/>
    <mergeCell ref="D35:F35"/>
    <mergeCell ref="G35:H35"/>
    <mergeCell ref="D33:F33"/>
    <mergeCell ref="G33:H33"/>
    <mergeCell ref="D34:F34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6" zoomScaleNormal="100" workbookViewId="0">
      <selection activeCell="L25" sqref="L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670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3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351</v>
      </c>
      <c r="B18" s="294"/>
      <c r="C18" s="71" t="s">
        <v>671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353</v>
      </c>
      <c r="D20" s="79" t="s">
        <v>731</v>
      </c>
      <c r="E20" s="80" t="s">
        <v>811</v>
      </c>
      <c r="F20" s="80" t="s">
        <v>809</v>
      </c>
      <c r="G20" s="80" t="s">
        <v>790</v>
      </c>
      <c r="H20" s="80" t="s">
        <v>791</v>
      </c>
    </row>
    <row r="21" spans="1:8" x14ac:dyDescent="0.25">
      <c r="A21" s="1" t="str">
        <f t="shared" ref="A21:A22" si="0">$A$18</f>
        <v>25.</v>
      </c>
      <c r="B21" s="7">
        <v>1</v>
      </c>
      <c r="C21" s="36" t="s">
        <v>356</v>
      </c>
      <c r="D21" s="8"/>
      <c r="E21" s="4">
        <v>200000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25.</v>
      </c>
      <c r="B22" s="7">
        <v>2</v>
      </c>
      <c r="C22" s="36" t="s">
        <v>357</v>
      </c>
      <c r="D22" s="8"/>
      <c r="E22" s="4">
        <v>200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25.pozīciju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ht="26.25" x14ac:dyDescent="0.25">
      <c r="A25" s="1" t="str">
        <f t="shared" ref="A25:A32" si="1">$A$18</f>
        <v>25.</v>
      </c>
      <c r="B25" s="7" t="s">
        <v>4</v>
      </c>
      <c r="C25" s="18" t="s">
        <v>359</v>
      </c>
      <c r="D25" s="334"/>
      <c r="E25" s="335"/>
      <c r="F25" s="336"/>
      <c r="G25" s="291"/>
      <c r="H25" s="292"/>
    </row>
    <row r="26" spans="1:8" ht="26.25" x14ac:dyDescent="0.25">
      <c r="A26" s="1" t="str">
        <f t="shared" si="1"/>
        <v>25.</v>
      </c>
      <c r="B26" s="7" t="s">
        <v>5</v>
      </c>
      <c r="C26" s="18" t="s">
        <v>355</v>
      </c>
      <c r="D26" s="334"/>
      <c r="E26" s="335"/>
      <c r="F26" s="336"/>
      <c r="G26" s="291"/>
      <c r="H26" s="292"/>
    </row>
    <row r="27" spans="1:8" x14ac:dyDescent="0.25">
      <c r="A27" s="1" t="str">
        <f t="shared" si="1"/>
        <v>25.</v>
      </c>
      <c r="B27" s="7" t="s">
        <v>6</v>
      </c>
      <c r="C27" s="36" t="s">
        <v>352</v>
      </c>
      <c r="D27" s="300"/>
      <c r="E27" s="301"/>
      <c r="F27" s="302"/>
      <c r="G27" s="291"/>
      <c r="H27" s="292"/>
    </row>
    <row r="28" spans="1:8" ht="25.5" x14ac:dyDescent="0.25">
      <c r="A28" s="1" t="str">
        <f t="shared" si="1"/>
        <v>25.</v>
      </c>
      <c r="B28" s="7" t="s">
        <v>8</v>
      </c>
      <c r="C28" s="36" t="s">
        <v>340</v>
      </c>
      <c r="D28" s="300"/>
      <c r="E28" s="301"/>
      <c r="F28" s="302"/>
      <c r="G28" s="291"/>
      <c r="H28" s="292"/>
    </row>
    <row r="29" spans="1:8" ht="38.25" x14ac:dyDescent="0.25">
      <c r="A29" s="1" t="str">
        <f t="shared" si="1"/>
        <v>25.</v>
      </c>
      <c r="B29" s="7" t="s">
        <v>9</v>
      </c>
      <c r="C29" s="36" t="s">
        <v>274</v>
      </c>
      <c r="D29" s="300"/>
      <c r="E29" s="301"/>
      <c r="F29" s="302"/>
      <c r="G29" s="291"/>
      <c r="H29" s="292"/>
    </row>
    <row r="30" spans="1:8" x14ac:dyDescent="0.25">
      <c r="A30" s="1" t="str">
        <f t="shared" si="1"/>
        <v>25.</v>
      </c>
      <c r="B30" s="7" t="s">
        <v>10</v>
      </c>
      <c r="C30" s="20" t="s">
        <v>358</v>
      </c>
      <c r="D30" s="300"/>
      <c r="E30" s="301"/>
      <c r="F30" s="302"/>
      <c r="G30" s="291"/>
      <c r="H30" s="292"/>
    </row>
    <row r="31" spans="1:8" ht="25.5" x14ac:dyDescent="0.25">
      <c r="A31" s="1" t="str">
        <f t="shared" si="1"/>
        <v>25.</v>
      </c>
      <c r="B31" s="7" t="s">
        <v>239</v>
      </c>
      <c r="C31" s="36" t="s">
        <v>354</v>
      </c>
      <c r="D31" s="300"/>
      <c r="E31" s="301"/>
      <c r="F31" s="302"/>
      <c r="G31" s="291"/>
      <c r="H31" s="292"/>
    </row>
    <row r="32" spans="1:8" ht="25.5" x14ac:dyDescent="0.25">
      <c r="A32" s="1" t="str">
        <f t="shared" si="1"/>
        <v>25.</v>
      </c>
      <c r="B32" s="7" t="s">
        <v>291</v>
      </c>
      <c r="C32" s="36" t="s">
        <v>744</v>
      </c>
      <c r="D32" s="300"/>
      <c r="E32" s="301"/>
      <c r="F32" s="302"/>
      <c r="G32" s="291"/>
      <c r="H32" s="292"/>
    </row>
  </sheetData>
  <mergeCells count="54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6:F26"/>
    <mergeCell ref="G26:H26"/>
    <mergeCell ref="A18:B18"/>
    <mergeCell ref="D18:H18"/>
    <mergeCell ref="A24:B24"/>
    <mergeCell ref="D24:F24"/>
    <mergeCell ref="G24:H24"/>
    <mergeCell ref="D25:F25"/>
    <mergeCell ref="G25:H25"/>
    <mergeCell ref="D32:F32"/>
    <mergeCell ref="G32:H32"/>
    <mergeCell ref="D27:F27"/>
    <mergeCell ref="G27:H27"/>
    <mergeCell ref="D28:F28"/>
    <mergeCell ref="G28:H28"/>
    <mergeCell ref="G29:H29"/>
    <mergeCell ref="D30:F30"/>
    <mergeCell ref="G30:H30"/>
    <mergeCell ref="D31:F31"/>
    <mergeCell ref="G31:H31"/>
    <mergeCell ref="D29:F29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9"/>
  <sheetViews>
    <sheetView topLeftCell="A16" zoomScaleNormal="100" workbookViewId="0">
      <selection activeCell="I43" sqref="I4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7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672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5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4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9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6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7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8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360</v>
      </c>
      <c r="B18" s="294"/>
      <c r="C18" s="71" t="s">
        <v>673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353</v>
      </c>
      <c r="D20" s="79" t="s">
        <v>731</v>
      </c>
      <c r="E20" s="80" t="s">
        <v>798</v>
      </c>
      <c r="F20" s="80" t="s">
        <v>799</v>
      </c>
      <c r="G20" s="80" t="s">
        <v>804</v>
      </c>
      <c r="H20" s="80" t="s">
        <v>791</v>
      </c>
    </row>
    <row r="21" spans="1:8" ht="25.5" x14ac:dyDescent="0.25">
      <c r="A21" s="1" t="str">
        <f t="shared" ref="A21:A22" si="0">$A$18</f>
        <v>26.</v>
      </c>
      <c r="B21" s="7">
        <v>1</v>
      </c>
      <c r="C21" s="36" t="s">
        <v>363</v>
      </c>
      <c r="D21" s="8"/>
      <c r="E21" s="4">
        <v>100000</v>
      </c>
      <c r="F21" s="11"/>
      <c r="G21" s="10"/>
      <c r="H21" s="29">
        <f>IF(F21,G21/F21,0)</f>
        <v>0</v>
      </c>
    </row>
    <row r="22" spans="1:8" ht="38.25" x14ac:dyDescent="0.25">
      <c r="A22" s="1" t="str">
        <f t="shared" si="0"/>
        <v>26.</v>
      </c>
      <c r="B22" s="7">
        <v>2</v>
      </c>
      <c r="C22" s="47" t="s">
        <v>364</v>
      </c>
      <c r="D22" s="8"/>
      <c r="E22" s="4">
        <v>40000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26.pozīciju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ht="26.25" x14ac:dyDescent="0.25">
      <c r="A25" s="1" t="str">
        <f t="shared" ref="A25:A29" si="1">$A$18</f>
        <v>26.</v>
      </c>
      <c r="B25" s="7" t="s">
        <v>4</v>
      </c>
      <c r="C25" s="18" t="s">
        <v>361</v>
      </c>
      <c r="D25" s="334"/>
      <c r="E25" s="335"/>
      <c r="F25" s="336"/>
      <c r="G25" s="291"/>
      <c r="H25" s="292"/>
    </row>
    <row r="26" spans="1:8" ht="26.25" x14ac:dyDescent="0.25">
      <c r="A26" s="1" t="str">
        <f t="shared" si="1"/>
        <v>26.</v>
      </c>
      <c r="B26" s="7" t="s">
        <v>5</v>
      </c>
      <c r="C26" s="18" t="s">
        <v>362</v>
      </c>
      <c r="D26" s="334"/>
      <c r="E26" s="335"/>
      <c r="F26" s="336"/>
      <c r="G26" s="291"/>
      <c r="H26" s="292"/>
    </row>
    <row r="27" spans="1:8" x14ac:dyDescent="0.25">
      <c r="A27" s="1" t="str">
        <f t="shared" si="1"/>
        <v>26.</v>
      </c>
      <c r="B27" s="7" t="s">
        <v>6</v>
      </c>
      <c r="C27" s="36" t="s">
        <v>352</v>
      </c>
      <c r="D27" s="300"/>
      <c r="E27" s="301"/>
      <c r="F27" s="302"/>
      <c r="G27" s="291"/>
      <c r="H27" s="292"/>
    </row>
    <row r="28" spans="1:8" ht="25.5" x14ac:dyDescent="0.25">
      <c r="A28" s="1" t="str">
        <f t="shared" si="1"/>
        <v>26.</v>
      </c>
      <c r="B28" s="7" t="s">
        <v>8</v>
      </c>
      <c r="C28" s="36" t="s">
        <v>340</v>
      </c>
      <c r="D28" s="300"/>
      <c r="E28" s="301"/>
      <c r="F28" s="302"/>
      <c r="G28" s="291"/>
      <c r="H28" s="292"/>
    </row>
    <row r="29" spans="1:8" ht="38.25" x14ac:dyDescent="0.25">
      <c r="A29" s="1" t="str">
        <f t="shared" si="1"/>
        <v>26.</v>
      </c>
      <c r="B29" s="7" t="s">
        <v>9</v>
      </c>
      <c r="C29" s="36" t="s">
        <v>130</v>
      </c>
      <c r="D29" s="300"/>
      <c r="E29" s="301"/>
      <c r="F29" s="302"/>
      <c r="G29" s="291"/>
      <c r="H29" s="292"/>
    </row>
  </sheetData>
  <mergeCells count="48">
    <mergeCell ref="G8:H8"/>
    <mergeCell ref="A8:B8"/>
    <mergeCell ref="A9:B9"/>
    <mergeCell ref="A10:B10"/>
    <mergeCell ref="C8:F8"/>
    <mergeCell ref="C9:F9"/>
    <mergeCell ref="C10:F10"/>
    <mergeCell ref="G9:H9"/>
    <mergeCell ref="G10:H10"/>
    <mergeCell ref="A7:G7"/>
    <mergeCell ref="B2:G2"/>
    <mergeCell ref="C3:H3"/>
    <mergeCell ref="C4:H4"/>
    <mergeCell ref="C5:H5"/>
    <mergeCell ref="B6:G6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D25:F25"/>
    <mergeCell ref="G25:H25"/>
    <mergeCell ref="A24:B24"/>
    <mergeCell ref="D24:F24"/>
    <mergeCell ref="G24:H24"/>
    <mergeCell ref="C14:F14"/>
    <mergeCell ref="C15:F15"/>
    <mergeCell ref="C16:F16"/>
    <mergeCell ref="G14:H14"/>
    <mergeCell ref="G15:H15"/>
    <mergeCell ref="G16:H16"/>
    <mergeCell ref="A14:B14"/>
    <mergeCell ref="A15:B15"/>
    <mergeCell ref="A16:B16"/>
    <mergeCell ref="A18:B18"/>
    <mergeCell ref="D18:H18"/>
    <mergeCell ref="D29:F29"/>
    <mergeCell ref="G29:H29"/>
    <mergeCell ref="D26:F26"/>
    <mergeCell ref="G26:H26"/>
    <mergeCell ref="D27:F27"/>
    <mergeCell ref="G27:H27"/>
    <mergeCell ref="D28:F28"/>
    <mergeCell ref="G28:H28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16" zoomScaleNormal="100" workbookViewId="0">
      <selection activeCell="L27" sqref="L27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368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4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4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337" t="s">
        <v>365</v>
      </c>
      <c r="B18" s="337"/>
      <c r="C18" s="71" t="s">
        <v>367</v>
      </c>
      <c r="D18" s="338" t="s">
        <v>221</v>
      </c>
      <c r="E18" s="339"/>
      <c r="F18" s="339"/>
      <c r="G18" s="339"/>
      <c r="H18" s="339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6.25" x14ac:dyDescent="0.25">
      <c r="A20" s="76"/>
      <c r="B20" s="86"/>
      <c r="C20" s="74" t="s">
        <v>366</v>
      </c>
      <c r="D20" s="79" t="s">
        <v>731</v>
      </c>
      <c r="E20" s="80" t="s">
        <v>830</v>
      </c>
      <c r="F20" s="80" t="s">
        <v>824</v>
      </c>
      <c r="G20" s="80" t="s">
        <v>790</v>
      </c>
      <c r="H20" s="80" t="s">
        <v>1</v>
      </c>
    </row>
    <row r="21" spans="1:8" ht="25.5" x14ac:dyDescent="0.25">
      <c r="A21" s="1" t="str">
        <f t="shared" ref="A21" si="0">$A$18</f>
        <v>27.</v>
      </c>
      <c r="B21" s="7">
        <v>1</v>
      </c>
      <c r="C21" s="36" t="s">
        <v>674</v>
      </c>
      <c r="D21" s="8"/>
      <c r="E21" s="4">
        <v>20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27.pozīciju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9" si="1">$A$18</f>
        <v>27.</v>
      </c>
      <c r="B24" s="7" t="s">
        <v>3</v>
      </c>
      <c r="C24" s="18" t="s">
        <v>367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27.</v>
      </c>
      <c r="B25" s="7" t="s">
        <v>4</v>
      </c>
      <c r="C25" s="18" t="s">
        <v>369</v>
      </c>
      <c r="D25" s="334"/>
      <c r="E25" s="335"/>
      <c r="F25" s="336"/>
      <c r="G25" s="291"/>
      <c r="H25" s="292"/>
    </row>
    <row r="26" spans="1:8" x14ac:dyDescent="0.25">
      <c r="A26" s="1" t="str">
        <f t="shared" si="1"/>
        <v>27.</v>
      </c>
      <c r="B26" s="7" t="s">
        <v>5</v>
      </c>
      <c r="C26" s="36" t="s">
        <v>370</v>
      </c>
      <c r="D26" s="300"/>
      <c r="E26" s="301"/>
      <c r="F26" s="302"/>
      <c r="G26" s="291"/>
      <c r="H26" s="292"/>
    </row>
    <row r="27" spans="1:8" ht="15" customHeight="1" x14ac:dyDescent="0.25">
      <c r="A27" s="1" t="str">
        <f t="shared" si="1"/>
        <v>27.</v>
      </c>
      <c r="B27" s="7" t="s">
        <v>6</v>
      </c>
      <c r="C27" s="36" t="s">
        <v>675</v>
      </c>
      <c r="D27" s="300"/>
      <c r="E27" s="301"/>
      <c r="F27" s="302"/>
      <c r="G27" s="291"/>
      <c r="H27" s="292"/>
    </row>
    <row r="28" spans="1:8" ht="25.5" x14ac:dyDescent="0.25">
      <c r="A28" s="1" t="str">
        <f t="shared" si="1"/>
        <v>27.</v>
      </c>
      <c r="B28" s="7" t="s">
        <v>8</v>
      </c>
      <c r="C28" s="36" t="s">
        <v>371</v>
      </c>
      <c r="D28" s="300"/>
      <c r="E28" s="301"/>
      <c r="F28" s="302"/>
      <c r="G28" s="291"/>
      <c r="H28" s="292"/>
    </row>
    <row r="29" spans="1:8" ht="38.25" x14ac:dyDescent="0.25">
      <c r="A29" s="1" t="str">
        <f t="shared" si="1"/>
        <v>27.</v>
      </c>
      <c r="B29" s="7" t="s">
        <v>9</v>
      </c>
      <c r="C29" s="36" t="s">
        <v>130</v>
      </c>
      <c r="D29" s="300"/>
      <c r="E29" s="301"/>
      <c r="F29" s="302"/>
      <c r="G29" s="291"/>
      <c r="H29" s="292"/>
    </row>
  </sheetData>
  <mergeCells count="50">
    <mergeCell ref="G8:H8"/>
    <mergeCell ref="A8:B8"/>
    <mergeCell ref="A9:B9"/>
    <mergeCell ref="A10:B10"/>
    <mergeCell ref="C8:F8"/>
    <mergeCell ref="C9:F9"/>
    <mergeCell ref="C10:F10"/>
    <mergeCell ref="G9:H9"/>
    <mergeCell ref="G10:H10"/>
    <mergeCell ref="A7:G7"/>
    <mergeCell ref="B2:G2"/>
    <mergeCell ref="C3:H3"/>
    <mergeCell ref="C4:H4"/>
    <mergeCell ref="C5:H5"/>
    <mergeCell ref="B6:G6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D24:F24"/>
    <mergeCell ref="G24:H24"/>
    <mergeCell ref="A23:B23"/>
    <mergeCell ref="D23:F23"/>
    <mergeCell ref="G23:H23"/>
    <mergeCell ref="C14:F14"/>
    <mergeCell ref="C15:F15"/>
    <mergeCell ref="C16:F16"/>
    <mergeCell ref="G14:H14"/>
    <mergeCell ref="G15:H15"/>
    <mergeCell ref="G16:H16"/>
    <mergeCell ref="A14:B14"/>
    <mergeCell ref="A15:B15"/>
    <mergeCell ref="A16:B16"/>
    <mergeCell ref="A18:B18"/>
    <mergeCell ref="D18:H18"/>
    <mergeCell ref="D28:F28"/>
    <mergeCell ref="G28:H28"/>
    <mergeCell ref="D29:F29"/>
    <mergeCell ref="G29:H29"/>
    <mergeCell ref="D25:F25"/>
    <mergeCell ref="G25:H25"/>
    <mergeCell ref="D26:F26"/>
    <mergeCell ref="G26:H26"/>
    <mergeCell ref="D27:F27"/>
    <mergeCell ref="G27:H27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16" workbookViewId="0">
      <selection activeCell="I35" sqref="I3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374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373</v>
      </c>
      <c r="B18" s="294"/>
      <c r="C18" s="71" t="s">
        <v>372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380</v>
      </c>
      <c r="D20" s="79" t="s">
        <v>731</v>
      </c>
      <c r="E20" s="80" t="s">
        <v>773</v>
      </c>
      <c r="F20" s="80" t="s">
        <v>809</v>
      </c>
      <c r="G20" s="80" t="s">
        <v>816</v>
      </c>
      <c r="H20" s="80" t="s">
        <v>808</v>
      </c>
    </row>
    <row r="21" spans="1:8" x14ac:dyDescent="0.25">
      <c r="A21" s="1" t="str">
        <f t="shared" ref="A21" si="0">$A$18</f>
        <v>28.</v>
      </c>
      <c r="B21" s="7">
        <v>1</v>
      </c>
      <c r="C21" s="36" t="s">
        <v>382</v>
      </c>
      <c r="D21" s="8"/>
      <c r="E21" s="4">
        <v>200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28.pozīciju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ht="18.75" customHeight="1" x14ac:dyDescent="0.25">
      <c r="A24" s="1" t="str">
        <f t="shared" ref="A24:A25" si="1">$A$18</f>
        <v>28.</v>
      </c>
      <c r="B24" s="7" t="s">
        <v>3</v>
      </c>
      <c r="C24" s="18" t="s">
        <v>393</v>
      </c>
      <c r="D24" s="334"/>
      <c r="E24" s="335"/>
      <c r="F24" s="336"/>
      <c r="G24" s="291"/>
      <c r="H24" s="292"/>
    </row>
    <row r="25" spans="1:8" ht="38.25" x14ac:dyDescent="0.25">
      <c r="A25" s="1" t="str">
        <f t="shared" si="1"/>
        <v>28.</v>
      </c>
      <c r="B25" s="7" t="s">
        <v>4</v>
      </c>
      <c r="C25" s="36" t="s">
        <v>130</v>
      </c>
      <c r="D25" s="300"/>
      <c r="E25" s="301"/>
      <c r="F25" s="302"/>
      <c r="G25" s="291"/>
      <c r="H25" s="292"/>
    </row>
  </sheetData>
  <mergeCells count="42">
    <mergeCell ref="G14:H14"/>
    <mergeCell ref="G15:H15"/>
    <mergeCell ref="G16:H16"/>
    <mergeCell ref="D25:F25"/>
    <mergeCell ref="G25:H25"/>
    <mergeCell ref="D24:F24"/>
    <mergeCell ref="G24:H24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topLeftCell="A19" zoomScaleNormal="100" workbookViewId="0">
      <selection activeCell="P26" sqref="P26"/>
    </sheetView>
  </sheetViews>
  <sheetFormatPr defaultRowHeight="15" x14ac:dyDescent="0.25"/>
  <cols>
    <col min="1" max="1" width="3.85546875" customWidth="1"/>
    <col min="2" max="2" width="5.5703125" customWidth="1"/>
    <col min="3" max="3" width="40.7109375" customWidth="1"/>
    <col min="4" max="4" width="20.7109375" customWidth="1"/>
    <col min="5" max="5" width="15.5703125" customWidth="1"/>
    <col min="6" max="6" width="16.28515625" customWidth="1"/>
    <col min="7" max="7" width="15.5703125" customWidth="1"/>
    <col min="8" max="8" width="20.710937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84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ht="15" customHeight="1" x14ac:dyDescent="0.25">
      <c r="A9" s="284">
        <v>2</v>
      </c>
      <c r="B9" s="285"/>
      <c r="C9" s="283" t="s">
        <v>21</v>
      </c>
      <c r="D9" s="283"/>
      <c r="E9" s="283"/>
      <c r="F9" s="283"/>
      <c r="G9" s="283"/>
      <c r="H9" s="283"/>
    </row>
    <row r="10" spans="1:8" s="16" customFormat="1" ht="54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6"/>
      <c r="H10" s="286"/>
    </row>
    <row r="11" spans="1:8" s="16" customFormat="1" ht="27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39.7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54.7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6.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3"/>
      <c r="H15" s="283"/>
    </row>
    <row r="16" spans="1:8" s="16" customFormat="1" ht="39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83</v>
      </c>
      <c r="B18" s="294"/>
      <c r="C18" s="71" t="s">
        <v>85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 t="str">
        <f>$A$18</f>
        <v>2.</v>
      </c>
      <c r="B20" s="77" t="s">
        <v>2</v>
      </c>
      <c r="C20" s="78" t="s">
        <v>32</v>
      </c>
      <c r="D20" s="79" t="s">
        <v>731</v>
      </c>
      <c r="E20" s="80" t="s">
        <v>727</v>
      </c>
      <c r="F20" s="80" t="s">
        <v>16</v>
      </c>
      <c r="G20" s="80" t="s">
        <v>15</v>
      </c>
      <c r="H20" s="80" t="s">
        <v>1</v>
      </c>
    </row>
    <row r="21" spans="1:9" x14ac:dyDescent="0.25">
      <c r="A21" s="1" t="str">
        <f t="shared" ref="A21:A24" si="0">$A$18</f>
        <v>2.</v>
      </c>
      <c r="B21" s="2" t="s">
        <v>34</v>
      </c>
      <c r="C21" s="3" t="s">
        <v>769</v>
      </c>
      <c r="D21" s="8"/>
      <c r="E21" s="4">
        <v>280000</v>
      </c>
      <c r="F21" s="11"/>
      <c r="G21" s="10"/>
      <c r="H21" s="29">
        <f>IF(F21,G21/F21,0)</f>
        <v>0</v>
      </c>
    </row>
    <row r="22" spans="1:9" ht="54" x14ac:dyDescent="0.25">
      <c r="A22" s="76" t="str">
        <f t="shared" si="0"/>
        <v>2.</v>
      </c>
      <c r="B22" s="77" t="s">
        <v>3</v>
      </c>
      <c r="C22" s="78" t="s">
        <v>33</v>
      </c>
      <c r="D22" s="79" t="s">
        <v>731</v>
      </c>
      <c r="E22" s="80" t="s">
        <v>770</v>
      </c>
      <c r="F22" s="80" t="s">
        <v>806</v>
      </c>
      <c r="G22" s="80" t="s">
        <v>15</v>
      </c>
      <c r="H22" s="80" t="s">
        <v>1</v>
      </c>
    </row>
    <row r="23" spans="1:9" x14ac:dyDescent="0.25">
      <c r="A23" s="1" t="str">
        <f t="shared" si="0"/>
        <v>2.</v>
      </c>
      <c r="B23" s="2" t="s">
        <v>50</v>
      </c>
      <c r="C23" s="3" t="s">
        <v>87</v>
      </c>
      <c r="D23" s="8"/>
      <c r="E23" s="4">
        <v>30000</v>
      </c>
      <c r="F23" s="11"/>
      <c r="G23" s="10"/>
      <c r="H23" s="29">
        <f t="shared" ref="H23:H24" si="1">IF(F23,G23/F23,0)</f>
        <v>0</v>
      </c>
    </row>
    <row r="24" spans="1:9" x14ac:dyDescent="0.25">
      <c r="A24" s="1" t="str">
        <f t="shared" si="0"/>
        <v>2.</v>
      </c>
      <c r="B24" s="2" t="s">
        <v>51</v>
      </c>
      <c r="C24" s="3" t="s">
        <v>88</v>
      </c>
      <c r="D24" s="8"/>
      <c r="E24" s="4">
        <v>50000</v>
      </c>
      <c r="F24" s="11"/>
      <c r="G24" s="10"/>
      <c r="H24" s="29">
        <f t="shared" si="1"/>
        <v>0</v>
      </c>
    </row>
    <row r="25" spans="1:9" x14ac:dyDescent="0.25">
      <c r="A25" s="72"/>
      <c r="B25" s="73"/>
      <c r="C25" s="81"/>
      <c r="D25" s="82"/>
      <c r="E25" s="82"/>
      <c r="F25" s="82"/>
      <c r="G25" s="83" t="str">
        <f>CONCATENATE("KOPĒJĀ CENA (2*5) par ",A18,"pozīciju bez PVN, EUR :")</f>
        <v>KOPĒJĀ CENA (2*5) par 2.pozīciju bez PVN, EUR :</v>
      </c>
      <c r="H25" s="84">
        <f>SUMPRODUCT(E21:E24,H21:H24)</f>
        <v>0</v>
      </c>
    </row>
    <row r="26" spans="1:9" ht="15" customHeight="1" x14ac:dyDescent="0.25">
      <c r="A26" s="295"/>
      <c r="B26" s="296"/>
      <c r="C26" s="79" t="s">
        <v>7</v>
      </c>
      <c r="D26" s="297" t="s">
        <v>728</v>
      </c>
      <c r="E26" s="298"/>
      <c r="F26" s="299"/>
      <c r="G26" s="297" t="s">
        <v>729</v>
      </c>
      <c r="H26" s="299"/>
    </row>
    <row r="27" spans="1:9" ht="25.5" x14ac:dyDescent="0.25">
      <c r="A27" s="1" t="str">
        <f t="shared" ref="A27:A36" si="2">$A$18</f>
        <v>2.</v>
      </c>
      <c r="B27" s="7" t="s">
        <v>4</v>
      </c>
      <c r="C27" s="19" t="s">
        <v>85</v>
      </c>
      <c r="D27" s="300"/>
      <c r="E27" s="301"/>
      <c r="F27" s="302"/>
      <c r="G27" s="291"/>
      <c r="H27" s="292"/>
    </row>
    <row r="28" spans="1:9" ht="16.5" x14ac:dyDescent="0.25">
      <c r="A28" s="1" t="str">
        <f t="shared" si="2"/>
        <v>2.</v>
      </c>
      <c r="B28" s="7" t="s">
        <v>5</v>
      </c>
      <c r="C28" s="56" t="s">
        <v>746</v>
      </c>
      <c r="D28" s="300"/>
      <c r="E28" s="301"/>
      <c r="F28" s="302"/>
      <c r="G28" s="291"/>
      <c r="H28" s="292"/>
      <c r="I28" s="21"/>
    </row>
    <row r="29" spans="1:9" x14ac:dyDescent="0.25">
      <c r="A29" s="1" t="str">
        <f t="shared" si="2"/>
        <v>2.</v>
      </c>
      <c r="B29" s="7" t="s">
        <v>6</v>
      </c>
      <c r="C29" s="18" t="s">
        <v>60</v>
      </c>
      <c r="D29" s="300"/>
      <c r="E29" s="301"/>
      <c r="F29" s="302"/>
      <c r="G29" s="291"/>
      <c r="H29" s="292"/>
    </row>
    <row r="30" spans="1:9" ht="64.5" x14ac:dyDescent="0.25">
      <c r="A30" s="1" t="str">
        <f t="shared" si="2"/>
        <v>2.</v>
      </c>
      <c r="B30" s="7" t="s">
        <v>8</v>
      </c>
      <c r="C30" s="5" t="s">
        <v>252</v>
      </c>
      <c r="D30" s="300"/>
      <c r="E30" s="301"/>
      <c r="F30" s="302"/>
      <c r="G30" s="291"/>
      <c r="H30" s="292"/>
    </row>
    <row r="31" spans="1:9" ht="39" x14ac:dyDescent="0.25">
      <c r="A31" s="1" t="str">
        <f t="shared" si="2"/>
        <v>2.</v>
      </c>
      <c r="B31" s="7" t="s">
        <v>9</v>
      </c>
      <c r="C31" s="5" t="s">
        <v>61</v>
      </c>
      <c r="D31" s="300"/>
      <c r="E31" s="301"/>
      <c r="F31" s="302"/>
      <c r="G31" s="291"/>
      <c r="H31" s="292"/>
    </row>
    <row r="32" spans="1:9" ht="39" x14ac:dyDescent="0.25">
      <c r="A32" s="1" t="str">
        <f t="shared" si="2"/>
        <v>2.</v>
      </c>
      <c r="B32" s="7" t="s">
        <v>10</v>
      </c>
      <c r="C32" s="5" t="s">
        <v>62</v>
      </c>
      <c r="D32" s="300"/>
      <c r="E32" s="301"/>
      <c r="F32" s="302"/>
      <c r="G32" s="291"/>
      <c r="H32" s="292"/>
    </row>
    <row r="33" spans="1:9" ht="25.5" x14ac:dyDescent="0.25">
      <c r="A33" s="1" t="str">
        <f t="shared" si="2"/>
        <v>2.</v>
      </c>
      <c r="B33" s="7" t="s">
        <v>11</v>
      </c>
      <c r="C33" s="3" t="s">
        <v>63</v>
      </c>
      <c r="D33" s="300"/>
      <c r="E33" s="301"/>
      <c r="F33" s="302"/>
      <c r="G33" s="291"/>
      <c r="H33" s="292"/>
    </row>
    <row r="34" spans="1:9" ht="25.5" x14ac:dyDescent="0.25">
      <c r="A34" s="1" t="str">
        <f t="shared" si="2"/>
        <v>2.</v>
      </c>
      <c r="B34" s="7" t="s">
        <v>12</v>
      </c>
      <c r="C34" s="3" t="s">
        <v>64</v>
      </c>
      <c r="D34" s="300"/>
      <c r="E34" s="301"/>
      <c r="F34" s="302"/>
      <c r="G34" s="291"/>
      <c r="H34" s="292"/>
    </row>
    <row r="35" spans="1:9" ht="25.5" x14ac:dyDescent="0.25">
      <c r="A35" s="1" t="str">
        <f t="shared" si="2"/>
        <v>2.</v>
      </c>
      <c r="B35" s="7" t="s">
        <v>13</v>
      </c>
      <c r="C35" s="3" t="s">
        <v>65</v>
      </c>
      <c r="D35" s="300"/>
      <c r="E35" s="301"/>
      <c r="F35" s="302"/>
      <c r="G35" s="291"/>
      <c r="H35" s="292"/>
    </row>
    <row r="36" spans="1:9" ht="51" x14ac:dyDescent="0.25">
      <c r="A36" s="1" t="str">
        <f t="shared" si="2"/>
        <v>2.</v>
      </c>
      <c r="B36" s="7" t="s">
        <v>68</v>
      </c>
      <c r="C36" s="3" t="s">
        <v>66</v>
      </c>
      <c r="D36" s="300"/>
      <c r="E36" s="301"/>
      <c r="F36" s="302"/>
      <c r="G36" s="291"/>
      <c r="H36" s="292"/>
    </row>
    <row r="37" spans="1:9" ht="38.25" x14ac:dyDescent="0.25">
      <c r="A37" s="1" t="str">
        <f>$A$18</f>
        <v>2.</v>
      </c>
      <c r="B37" s="7" t="s">
        <v>69</v>
      </c>
      <c r="C37" s="69" t="s">
        <v>703</v>
      </c>
      <c r="D37" s="300"/>
      <c r="E37" s="301"/>
      <c r="F37" s="302"/>
      <c r="G37" s="291"/>
      <c r="H37" s="292"/>
      <c r="I37" s="21"/>
    </row>
    <row r="38" spans="1:9" x14ac:dyDescent="0.25">
      <c r="A38" s="1" t="str">
        <f t="shared" ref="A38:A41" si="3">$A$18</f>
        <v>2.</v>
      </c>
      <c r="B38" s="7" t="s">
        <v>74</v>
      </c>
      <c r="C38" s="36" t="s">
        <v>86</v>
      </c>
      <c r="D38" s="300"/>
      <c r="E38" s="301"/>
      <c r="F38" s="302"/>
      <c r="G38" s="291"/>
      <c r="H38" s="292"/>
    </row>
    <row r="39" spans="1:9" ht="38.25" x14ac:dyDescent="0.25">
      <c r="A39" s="1" t="str">
        <f t="shared" si="3"/>
        <v>2.</v>
      </c>
      <c r="B39" s="2" t="s">
        <v>73</v>
      </c>
      <c r="C39" s="69" t="s">
        <v>704</v>
      </c>
      <c r="D39" s="300"/>
      <c r="E39" s="301"/>
      <c r="F39" s="302"/>
      <c r="G39" s="291"/>
      <c r="H39" s="292"/>
      <c r="I39" s="21"/>
    </row>
    <row r="40" spans="1:9" x14ac:dyDescent="0.25">
      <c r="A40" s="1" t="str">
        <f t="shared" si="3"/>
        <v>2.</v>
      </c>
      <c r="B40" s="2" t="s">
        <v>81</v>
      </c>
      <c r="C40" s="36" t="s">
        <v>87</v>
      </c>
      <c r="D40" s="300"/>
      <c r="E40" s="301"/>
      <c r="F40" s="302"/>
      <c r="G40" s="291"/>
      <c r="H40" s="292"/>
    </row>
    <row r="41" spans="1:9" x14ac:dyDescent="0.25">
      <c r="A41" s="1" t="str">
        <f t="shared" si="3"/>
        <v>2.</v>
      </c>
      <c r="B41" s="2" t="s">
        <v>82</v>
      </c>
      <c r="C41" s="36" t="s">
        <v>88</v>
      </c>
      <c r="D41" s="300"/>
      <c r="E41" s="301"/>
      <c r="F41" s="302"/>
      <c r="G41" s="291"/>
      <c r="H41" s="292"/>
    </row>
  </sheetData>
  <mergeCells count="68">
    <mergeCell ref="C13:F13"/>
    <mergeCell ref="C14:F14"/>
    <mergeCell ref="C15:F15"/>
    <mergeCell ref="C16:F16"/>
    <mergeCell ref="G8:H8"/>
    <mergeCell ref="G9:H9"/>
    <mergeCell ref="G10:H10"/>
    <mergeCell ref="G11:H11"/>
    <mergeCell ref="G12:H12"/>
    <mergeCell ref="C8:F8"/>
    <mergeCell ref="C9:F9"/>
    <mergeCell ref="C10:F10"/>
    <mergeCell ref="C11:F11"/>
    <mergeCell ref="C12:F12"/>
    <mergeCell ref="D41:F41"/>
    <mergeCell ref="G41:H41"/>
    <mergeCell ref="D39:F39"/>
    <mergeCell ref="G39:H39"/>
    <mergeCell ref="D40:F40"/>
    <mergeCell ref="G40:H40"/>
    <mergeCell ref="D38:F38"/>
    <mergeCell ref="G38:H38"/>
    <mergeCell ref="D36:F36"/>
    <mergeCell ref="G36:H36"/>
    <mergeCell ref="D37:F37"/>
    <mergeCell ref="G37:H37"/>
    <mergeCell ref="D35:F35"/>
    <mergeCell ref="G35:H35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A14:B14"/>
    <mergeCell ref="A26:B26"/>
    <mergeCell ref="D26:F26"/>
    <mergeCell ref="D18:H18"/>
    <mergeCell ref="G26:H26"/>
    <mergeCell ref="G15:H15"/>
    <mergeCell ref="G16:H16"/>
    <mergeCell ref="B2:G2"/>
    <mergeCell ref="C3:H3"/>
    <mergeCell ref="C4:H4"/>
    <mergeCell ref="C5:H5"/>
    <mergeCell ref="B6:G6"/>
    <mergeCell ref="A7:G7"/>
    <mergeCell ref="D27:F27"/>
    <mergeCell ref="G27:H27"/>
    <mergeCell ref="D28:F28"/>
    <mergeCell ref="G28:H28"/>
    <mergeCell ref="A8:B8"/>
    <mergeCell ref="A9:B9"/>
    <mergeCell ref="A10:B10"/>
    <mergeCell ref="A11:B11"/>
    <mergeCell ref="A12:B12"/>
    <mergeCell ref="G13:H13"/>
    <mergeCell ref="G14:H14"/>
    <mergeCell ref="A15:B15"/>
    <mergeCell ref="A16:B16"/>
    <mergeCell ref="A18:B18"/>
    <mergeCell ref="A13:B13"/>
  </mergeCells>
  <pageMargins left="0.7" right="0.7" top="0.75" bottom="0.75" header="0.3" footer="0.3"/>
  <pageSetup paperSize="9" scale="94" fitToHeight="0" orientation="landscape" horizontalDpi="4294967293" r:id="rId1"/>
  <rowBreaks count="1" manualBreakCount="1">
    <brk id="17" max="16383" man="1"/>
  </rowBreaks>
  <ignoredErrors>
    <ignoredError sqref="A20:B22 B27:B39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13" zoomScaleNormal="100" workbookViewId="0">
      <selection activeCell="K21" sqref="K2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375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4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4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379</v>
      </c>
      <c r="B18" s="294"/>
      <c r="C18" s="71" t="s">
        <v>677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380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791</v>
      </c>
    </row>
    <row r="21" spans="1:8" x14ac:dyDescent="0.25">
      <c r="A21" s="1" t="str">
        <f t="shared" ref="A21" si="0">$A$18</f>
        <v>29.</v>
      </c>
      <c r="B21" s="7">
        <v>1</v>
      </c>
      <c r="C21" s="36" t="s">
        <v>381</v>
      </c>
      <c r="D21" s="8"/>
      <c r="E21" s="4">
        <v>40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29.pozīciju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ht="26.25" x14ac:dyDescent="0.25">
      <c r="A24" s="1" t="str">
        <f t="shared" ref="A24:A25" si="1">$A$18</f>
        <v>29.</v>
      </c>
      <c r="B24" s="7" t="s">
        <v>3</v>
      </c>
      <c r="C24" s="18" t="s">
        <v>394</v>
      </c>
      <c r="D24" s="334"/>
      <c r="E24" s="335"/>
      <c r="F24" s="336"/>
      <c r="G24" s="291"/>
      <c r="H24" s="292"/>
    </row>
    <row r="25" spans="1:8" ht="38.25" x14ac:dyDescent="0.25">
      <c r="A25" s="1" t="str">
        <f t="shared" si="1"/>
        <v>29.</v>
      </c>
      <c r="B25" s="7" t="s">
        <v>4</v>
      </c>
      <c r="C25" s="36" t="s">
        <v>130</v>
      </c>
      <c r="D25" s="300"/>
      <c r="E25" s="301"/>
      <c r="F25" s="302"/>
      <c r="G25" s="291"/>
      <c r="H25" s="292"/>
    </row>
  </sheetData>
  <mergeCells count="42">
    <mergeCell ref="G14:H14"/>
    <mergeCell ref="G15:H15"/>
    <mergeCell ref="G16:H16"/>
    <mergeCell ref="D25:F25"/>
    <mergeCell ref="G25:H25"/>
    <mergeCell ref="D24:F24"/>
    <mergeCell ref="G24:H24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16" zoomScaleNormal="100" workbookViewId="0">
      <selection activeCell="G32" sqref="G32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376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378</v>
      </c>
      <c r="B18" s="294"/>
      <c r="C18" s="71" t="s">
        <v>377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302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8" ht="25.5" x14ac:dyDescent="0.25">
      <c r="A21" s="1" t="str">
        <f t="shared" ref="A21" si="0">$A$18</f>
        <v>30.</v>
      </c>
      <c r="B21" s="7">
        <v>1</v>
      </c>
      <c r="C21" s="36" t="s">
        <v>447</v>
      </c>
      <c r="D21" s="8"/>
      <c r="E21" s="4">
        <v>400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30.pozīciju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8" si="1">$A$18</f>
        <v>30.</v>
      </c>
      <c r="B24" s="7" t="s">
        <v>3</v>
      </c>
      <c r="C24" s="18" t="s">
        <v>385</v>
      </c>
      <c r="D24" s="334"/>
      <c r="E24" s="335"/>
      <c r="F24" s="336"/>
      <c r="G24" s="291"/>
      <c r="H24" s="292"/>
    </row>
    <row r="25" spans="1:8" x14ac:dyDescent="0.25">
      <c r="A25" s="1" t="str">
        <f t="shared" si="1"/>
        <v>30.</v>
      </c>
      <c r="B25" s="7" t="s">
        <v>4</v>
      </c>
      <c r="C25" s="18" t="s">
        <v>384</v>
      </c>
      <c r="D25" s="44"/>
      <c r="E25" s="45"/>
      <c r="F25" s="46"/>
      <c r="G25" s="42"/>
      <c r="H25" s="43"/>
    </row>
    <row r="26" spans="1:8" ht="38.25" x14ac:dyDescent="0.25">
      <c r="A26" s="1" t="str">
        <f t="shared" si="1"/>
        <v>30.</v>
      </c>
      <c r="B26" s="7" t="s">
        <v>5</v>
      </c>
      <c r="C26" s="36" t="s">
        <v>130</v>
      </c>
      <c r="D26" s="300"/>
      <c r="E26" s="301"/>
      <c r="F26" s="302"/>
      <c r="G26" s="291"/>
      <c r="H26" s="292"/>
    </row>
    <row r="27" spans="1:8" ht="25.5" x14ac:dyDescent="0.25">
      <c r="A27" s="1" t="str">
        <f t="shared" si="1"/>
        <v>30.</v>
      </c>
      <c r="B27" s="7" t="s">
        <v>6</v>
      </c>
      <c r="C27" s="69" t="s">
        <v>711</v>
      </c>
      <c r="D27" s="300"/>
      <c r="E27" s="301"/>
      <c r="F27" s="302"/>
      <c r="G27" s="291"/>
      <c r="H27" s="292"/>
    </row>
    <row r="28" spans="1:8" x14ac:dyDescent="0.25">
      <c r="A28" s="1" t="str">
        <f t="shared" si="1"/>
        <v>30.</v>
      </c>
      <c r="B28" s="7" t="s">
        <v>386</v>
      </c>
      <c r="C28" s="36" t="s">
        <v>383</v>
      </c>
      <c r="D28" s="300"/>
      <c r="E28" s="301"/>
      <c r="F28" s="302"/>
      <c r="G28" s="291"/>
      <c r="H28" s="292"/>
    </row>
  </sheetData>
  <mergeCells count="46">
    <mergeCell ref="D27:F27"/>
    <mergeCell ref="G27:H27"/>
    <mergeCell ref="D28:F28"/>
    <mergeCell ref="G28:H28"/>
    <mergeCell ref="D24:F24"/>
    <mergeCell ref="G24:H24"/>
    <mergeCell ref="D26:F26"/>
    <mergeCell ref="G26:H26"/>
    <mergeCell ref="C12:F12"/>
    <mergeCell ref="C13:F13"/>
    <mergeCell ref="A23:B23"/>
    <mergeCell ref="D23:F23"/>
    <mergeCell ref="G23:H23"/>
    <mergeCell ref="C14:F14"/>
    <mergeCell ref="C15:F15"/>
    <mergeCell ref="C16:F16"/>
    <mergeCell ref="A14:B14"/>
    <mergeCell ref="A15:B15"/>
    <mergeCell ref="A16:B16"/>
    <mergeCell ref="A18:B18"/>
    <mergeCell ref="D18:H18"/>
    <mergeCell ref="G14:H14"/>
    <mergeCell ref="G15:H15"/>
    <mergeCell ref="G16:H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14" zoomScaleNormal="100" workbookViewId="0">
      <selection activeCell="H34" sqref="H34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388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389</v>
      </c>
      <c r="B18" s="294"/>
      <c r="C18" s="71" t="s">
        <v>390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69.75" x14ac:dyDescent="0.25">
      <c r="A20" s="76"/>
      <c r="B20" s="86"/>
      <c r="C20" s="74" t="s">
        <v>302</v>
      </c>
      <c r="D20" s="79" t="s">
        <v>731</v>
      </c>
      <c r="E20" s="80" t="s">
        <v>831</v>
      </c>
      <c r="F20" s="80" t="s">
        <v>834</v>
      </c>
      <c r="G20" s="80" t="s">
        <v>833</v>
      </c>
      <c r="H20" s="80" t="s">
        <v>832</v>
      </c>
    </row>
    <row r="21" spans="1:8" x14ac:dyDescent="0.25">
      <c r="A21" s="1" t="str">
        <f t="shared" ref="A21:A22" si="0">$A$18</f>
        <v>31.</v>
      </c>
      <c r="B21" s="7">
        <v>1</v>
      </c>
      <c r="C21" s="36" t="s">
        <v>391</v>
      </c>
      <c r="D21" s="8"/>
      <c r="E21" s="4">
        <v>15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31.</v>
      </c>
      <c r="B22" s="7">
        <v>2</v>
      </c>
      <c r="C22" s="36" t="s">
        <v>392</v>
      </c>
      <c r="D22" s="8"/>
      <c r="E22" s="4">
        <v>12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31.pozīciju bez PVN, EUR :</v>
      </c>
      <c r="H23" s="87">
        <f>SUMPRODUCT(E21:E22,H21:H22)</f>
        <v>0</v>
      </c>
    </row>
  </sheetData>
  <mergeCells count="35">
    <mergeCell ref="C12:F12"/>
    <mergeCell ref="C13:F13"/>
    <mergeCell ref="A18:B18"/>
    <mergeCell ref="D18:H18"/>
    <mergeCell ref="A14:B14"/>
    <mergeCell ref="A15:B15"/>
    <mergeCell ref="A16:B16"/>
    <mergeCell ref="C14:F14"/>
    <mergeCell ref="C15:F15"/>
    <mergeCell ref="C16:F16"/>
    <mergeCell ref="G14:H14"/>
    <mergeCell ref="G15:H15"/>
    <mergeCell ref="G16:H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ageMargins left="0.7" right="0.7" top="0.75" bottom="0.75" header="0.3" footer="0.3"/>
  <pageSetup paperSize="9" scale="85" fitToHeight="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workbookViewId="0">
      <selection activeCell="J35" sqref="J3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395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397</v>
      </c>
      <c r="B18" s="294"/>
      <c r="C18" s="71" t="s">
        <v>396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398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8" x14ac:dyDescent="0.25">
      <c r="A21" s="1" t="str">
        <f t="shared" ref="A21:A25" si="0">$A$18</f>
        <v>32.</v>
      </c>
      <c r="B21" s="7" t="s">
        <v>2</v>
      </c>
      <c r="C21" s="36" t="s">
        <v>402</v>
      </c>
      <c r="D21" s="8"/>
      <c r="E21" s="4">
        <v>800000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32.</v>
      </c>
      <c r="B22" s="7" t="s">
        <v>3</v>
      </c>
      <c r="C22" s="36" t="s">
        <v>403</v>
      </c>
      <c r="D22" s="8"/>
      <c r="E22" s="4">
        <v>25000</v>
      </c>
      <c r="F22" s="11"/>
      <c r="G22" s="10"/>
      <c r="H22" s="29">
        <f t="shared" ref="H22:H25" si="1">IF(F22,G22/F22,0)</f>
        <v>0</v>
      </c>
    </row>
    <row r="23" spans="1:8" x14ac:dyDescent="0.25">
      <c r="A23" s="1" t="str">
        <f t="shared" si="0"/>
        <v>32.</v>
      </c>
      <c r="B23" s="7" t="s">
        <v>4</v>
      </c>
      <c r="C23" s="36" t="s">
        <v>404</v>
      </c>
      <c r="D23" s="8"/>
      <c r="E23" s="4">
        <v>5000</v>
      </c>
      <c r="F23" s="11"/>
      <c r="G23" s="10"/>
      <c r="H23" s="29">
        <f t="shared" si="1"/>
        <v>0</v>
      </c>
    </row>
    <row r="24" spans="1:8" x14ac:dyDescent="0.25">
      <c r="A24" s="1" t="str">
        <f t="shared" si="0"/>
        <v>32.</v>
      </c>
      <c r="B24" s="7" t="s">
        <v>5</v>
      </c>
      <c r="C24" s="36" t="s">
        <v>408</v>
      </c>
      <c r="D24" s="8"/>
      <c r="E24" s="4">
        <v>200</v>
      </c>
      <c r="F24" s="11"/>
      <c r="G24" s="10"/>
      <c r="H24" s="29">
        <f t="shared" si="1"/>
        <v>0</v>
      </c>
    </row>
    <row r="25" spans="1:8" x14ac:dyDescent="0.25">
      <c r="A25" s="1" t="str">
        <f t="shared" si="0"/>
        <v>32.</v>
      </c>
      <c r="B25" s="7" t="s">
        <v>6</v>
      </c>
      <c r="C25" s="36" t="s">
        <v>399</v>
      </c>
      <c r="D25" s="8"/>
      <c r="E25" s="4">
        <v>100</v>
      </c>
      <c r="F25" s="11"/>
      <c r="G25" s="10"/>
      <c r="H25" s="29">
        <f t="shared" si="1"/>
        <v>0</v>
      </c>
    </row>
    <row r="26" spans="1:8" x14ac:dyDescent="0.25">
      <c r="A26" s="72"/>
      <c r="B26" s="73"/>
      <c r="C26" s="81"/>
      <c r="D26" s="82"/>
      <c r="E26" s="82"/>
      <c r="F26" s="82"/>
      <c r="G26" s="83" t="str">
        <f>CONCATENATE("KOPĒJĀ CENA (2*5) par ",A18,"pozīciju bez PVN, EUR :")</f>
        <v>KOPĒJĀ CENA (2*5) par 32.pozīciju bez PVN, EUR :</v>
      </c>
      <c r="H26" s="87">
        <f>SUMPRODUCT(E21:E25,H21:H25)</f>
        <v>0</v>
      </c>
    </row>
    <row r="27" spans="1:8" ht="15" customHeight="1" x14ac:dyDescent="0.25">
      <c r="A27" s="295"/>
      <c r="B27" s="296"/>
      <c r="C27" s="79" t="s">
        <v>7</v>
      </c>
      <c r="D27" s="297" t="s">
        <v>728</v>
      </c>
      <c r="E27" s="298"/>
      <c r="F27" s="299"/>
      <c r="G27" s="297" t="s">
        <v>729</v>
      </c>
      <c r="H27" s="299"/>
    </row>
    <row r="28" spans="1:8" ht="15.75" customHeight="1" x14ac:dyDescent="0.25">
      <c r="A28" s="1" t="str">
        <f t="shared" ref="A28:A37" si="2">$A$18</f>
        <v>32.</v>
      </c>
      <c r="B28" s="7" t="s">
        <v>8</v>
      </c>
      <c r="C28" s="18" t="s">
        <v>396</v>
      </c>
      <c r="D28" s="334"/>
      <c r="E28" s="335"/>
      <c r="F28" s="336"/>
      <c r="G28" s="291"/>
      <c r="H28" s="292"/>
    </row>
    <row r="29" spans="1:8" ht="26.25" x14ac:dyDescent="0.25">
      <c r="A29" s="1" t="str">
        <f t="shared" si="2"/>
        <v>32.</v>
      </c>
      <c r="B29" s="7" t="s">
        <v>9</v>
      </c>
      <c r="C29" s="18" t="s">
        <v>400</v>
      </c>
      <c r="D29" s="334"/>
      <c r="E29" s="335"/>
      <c r="F29" s="336"/>
      <c r="G29" s="291"/>
      <c r="H29" s="292"/>
    </row>
    <row r="30" spans="1:8" ht="27.75" customHeight="1" x14ac:dyDescent="0.25">
      <c r="A30" s="1" t="str">
        <f t="shared" si="2"/>
        <v>32.</v>
      </c>
      <c r="B30" s="7" t="s">
        <v>10</v>
      </c>
      <c r="C30" s="36" t="s">
        <v>678</v>
      </c>
      <c r="D30" s="300"/>
      <c r="E30" s="301"/>
      <c r="F30" s="302"/>
      <c r="G30" s="291"/>
      <c r="H30" s="292"/>
    </row>
    <row r="31" spans="1:8" ht="38.25" customHeight="1" x14ac:dyDescent="0.25">
      <c r="A31" s="1" t="str">
        <f t="shared" si="2"/>
        <v>32.</v>
      </c>
      <c r="B31" s="7" t="s">
        <v>11</v>
      </c>
      <c r="C31" s="36" t="s">
        <v>679</v>
      </c>
      <c r="D31" s="300"/>
      <c r="E31" s="301"/>
      <c r="F31" s="302"/>
      <c r="G31" s="291"/>
      <c r="H31" s="292"/>
    </row>
    <row r="32" spans="1:8" ht="38.25" x14ac:dyDescent="0.25">
      <c r="A32" s="1" t="str">
        <f t="shared" si="2"/>
        <v>32.</v>
      </c>
      <c r="B32" s="7" t="s">
        <v>12</v>
      </c>
      <c r="C32" s="36" t="s">
        <v>681</v>
      </c>
      <c r="D32" s="300"/>
      <c r="E32" s="301"/>
      <c r="F32" s="302"/>
      <c r="G32" s="291"/>
      <c r="H32" s="292"/>
    </row>
    <row r="33" spans="1:8" ht="25.5" x14ac:dyDescent="0.25">
      <c r="A33" s="1" t="str">
        <f t="shared" si="2"/>
        <v>32.</v>
      </c>
      <c r="B33" s="7" t="s">
        <v>13</v>
      </c>
      <c r="C33" s="36" t="s">
        <v>680</v>
      </c>
      <c r="D33" s="300"/>
      <c r="E33" s="301"/>
      <c r="F33" s="302"/>
      <c r="G33" s="291"/>
      <c r="H33" s="292"/>
    </row>
    <row r="34" spans="1:8" ht="51" x14ac:dyDescent="0.25">
      <c r="A34" s="1" t="str">
        <f t="shared" si="2"/>
        <v>32.</v>
      </c>
      <c r="B34" s="7" t="s">
        <v>14</v>
      </c>
      <c r="C34" s="36" t="s">
        <v>405</v>
      </c>
      <c r="D34" s="300"/>
      <c r="E34" s="301"/>
      <c r="F34" s="302"/>
      <c r="G34" s="291"/>
      <c r="H34" s="292"/>
    </row>
    <row r="35" spans="1:8" ht="38.25" x14ac:dyDescent="0.25">
      <c r="A35" s="1" t="str">
        <f t="shared" si="2"/>
        <v>32.</v>
      </c>
      <c r="B35" s="7" t="s">
        <v>68</v>
      </c>
      <c r="C35" s="36" t="s">
        <v>406</v>
      </c>
      <c r="D35" s="300"/>
      <c r="E35" s="301"/>
      <c r="F35" s="302"/>
      <c r="G35" s="291"/>
      <c r="H35" s="292"/>
    </row>
    <row r="36" spans="1:8" ht="25.5" x14ac:dyDescent="0.25">
      <c r="A36" s="1" t="str">
        <f t="shared" si="2"/>
        <v>32.</v>
      </c>
      <c r="B36" s="7" t="s">
        <v>69</v>
      </c>
      <c r="C36" s="36" t="s">
        <v>407</v>
      </c>
      <c r="D36" s="300"/>
      <c r="E36" s="301"/>
      <c r="F36" s="302"/>
      <c r="G36" s="291"/>
      <c r="H36" s="292"/>
    </row>
    <row r="37" spans="1:8" ht="38.25" x14ac:dyDescent="0.25">
      <c r="A37" s="1" t="str">
        <f t="shared" si="2"/>
        <v>32.</v>
      </c>
      <c r="B37" s="7" t="s">
        <v>73</v>
      </c>
      <c r="C37" s="36" t="s">
        <v>130</v>
      </c>
      <c r="D37" s="300"/>
      <c r="E37" s="301"/>
      <c r="F37" s="302"/>
      <c r="G37" s="291"/>
      <c r="H37" s="292"/>
    </row>
  </sheetData>
  <mergeCells count="58">
    <mergeCell ref="D31:F31"/>
    <mergeCell ref="G31:H31"/>
    <mergeCell ref="G33:H33"/>
    <mergeCell ref="D32:F32"/>
    <mergeCell ref="G32:H32"/>
    <mergeCell ref="D33:F33"/>
    <mergeCell ref="D34:F34"/>
    <mergeCell ref="G34:H34"/>
    <mergeCell ref="D36:F36"/>
    <mergeCell ref="G36:H36"/>
    <mergeCell ref="D37:F37"/>
    <mergeCell ref="G37:H37"/>
    <mergeCell ref="D35:F35"/>
    <mergeCell ref="G35:H35"/>
    <mergeCell ref="D29:F29"/>
    <mergeCell ref="G29:H29"/>
    <mergeCell ref="D30:F30"/>
    <mergeCell ref="G30:H30"/>
    <mergeCell ref="D28:F28"/>
    <mergeCell ref="G28:H28"/>
    <mergeCell ref="C13:F13"/>
    <mergeCell ref="C14:F14"/>
    <mergeCell ref="C15:F15"/>
    <mergeCell ref="C16:F16"/>
    <mergeCell ref="G13:H13"/>
    <mergeCell ref="G14:H14"/>
    <mergeCell ref="G15:H15"/>
    <mergeCell ref="G16:H16"/>
    <mergeCell ref="A14:B14"/>
    <mergeCell ref="A15:B15"/>
    <mergeCell ref="A16:B16"/>
    <mergeCell ref="A18:B18"/>
    <mergeCell ref="D18:H18"/>
    <mergeCell ref="A27:B27"/>
    <mergeCell ref="D27:F27"/>
    <mergeCell ref="G27:H27"/>
    <mergeCell ref="B2:G2"/>
    <mergeCell ref="C3:H3"/>
    <mergeCell ref="C4:H4"/>
    <mergeCell ref="C5:H5"/>
    <mergeCell ref="B6:G6"/>
    <mergeCell ref="A7:G7"/>
    <mergeCell ref="A8:B8"/>
    <mergeCell ref="A9:B9"/>
    <mergeCell ref="C8:F8"/>
    <mergeCell ref="C9:F9"/>
    <mergeCell ref="G8:H8"/>
    <mergeCell ref="G9:H9"/>
    <mergeCell ref="A13:B13"/>
    <mergeCell ref="G10:H10"/>
    <mergeCell ref="G11:H11"/>
    <mergeCell ref="G12:H12"/>
    <mergeCell ref="A10:B10"/>
    <mergeCell ref="A11:B11"/>
    <mergeCell ref="A12:B12"/>
    <mergeCell ref="C10:F10"/>
    <mergeCell ref="C11:F11"/>
    <mergeCell ref="C12:F12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6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Normal="100" workbookViewId="0">
      <selection activeCell="K29" sqref="K29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855468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410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409</v>
      </c>
      <c r="B18" s="294"/>
      <c r="C18" s="71" t="s">
        <v>411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302</v>
      </c>
      <c r="D20" s="79" t="s">
        <v>731</v>
      </c>
      <c r="E20" s="80" t="s">
        <v>818</v>
      </c>
      <c r="F20" s="80" t="s">
        <v>817</v>
      </c>
      <c r="G20" s="80" t="s">
        <v>790</v>
      </c>
      <c r="H20" s="80" t="s">
        <v>808</v>
      </c>
    </row>
    <row r="21" spans="1:8" x14ac:dyDescent="0.25">
      <c r="A21" s="1" t="str">
        <f t="shared" ref="A21:A22" si="0">$A$18</f>
        <v>33.</v>
      </c>
      <c r="B21" s="7">
        <v>1</v>
      </c>
      <c r="C21" s="36" t="s">
        <v>412</v>
      </c>
      <c r="D21" s="8"/>
      <c r="E21" s="4">
        <v>800000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33.</v>
      </c>
      <c r="B22" s="7">
        <v>2</v>
      </c>
      <c r="C22" s="36" t="s">
        <v>415</v>
      </c>
      <c r="D22" s="8"/>
      <c r="E22" s="4">
        <v>800000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33.pozīciju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ht="26.25" x14ac:dyDescent="0.25">
      <c r="A25" s="1" t="str">
        <f t="shared" ref="A25:A31" si="1">$A$18</f>
        <v>33.</v>
      </c>
      <c r="B25" s="7" t="s">
        <v>4</v>
      </c>
      <c r="C25" s="56" t="s">
        <v>411</v>
      </c>
      <c r="D25" s="334"/>
      <c r="E25" s="335"/>
      <c r="F25" s="336"/>
      <c r="G25" s="291"/>
      <c r="H25" s="292"/>
    </row>
    <row r="26" spans="1:8" ht="39" x14ac:dyDescent="0.25">
      <c r="A26" s="1" t="str">
        <f t="shared" si="1"/>
        <v>33.</v>
      </c>
      <c r="B26" s="7" t="s">
        <v>5</v>
      </c>
      <c r="C26" s="56" t="s">
        <v>413</v>
      </c>
      <c r="D26" s="44"/>
      <c r="E26" s="45"/>
      <c r="F26" s="46"/>
      <c r="G26" s="42"/>
      <c r="H26" s="43"/>
    </row>
    <row r="27" spans="1:8" ht="26.25" x14ac:dyDescent="0.25">
      <c r="A27" s="1" t="str">
        <f t="shared" si="1"/>
        <v>33.</v>
      </c>
      <c r="B27" s="7" t="s">
        <v>6</v>
      </c>
      <c r="C27" s="56" t="s">
        <v>414</v>
      </c>
      <c r="D27" s="44"/>
      <c r="E27" s="45"/>
      <c r="F27" s="46"/>
      <c r="G27" s="42"/>
      <c r="H27" s="43"/>
    </row>
    <row r="28" spans="1:8" ht="25.5" x14ac:dyDescent="0.25">
      <c r="A28" s="1" t="str">
        <f t="shared" si="1"/>
        <v>33.</v>
      </c>
      <c r="B28" s="7" t="s">
        <v>8</v>
      </c>
      <c r="C28" s="36" t="s">
        <v>240</v>
      </c>
      <c r="D28" s="44"/>
      <c r="E28" s="45"/>
      <c r="F28" s="46"/>
      <c r="G28" s="42"/>
      <c r="H28" s="43"/>
    </row>
    <row r="29" spans="1:8" ht="26.25" x14ac:dyDescent="0.25">
      <c r="A29" s="1" t="str">
        <f t="shared" si="1"/>
        <v>33.</v>
      </c>
      <c r="B29" s="7" t="s">
        <v>9</v>
      </c>
      <c r="C29" s="56" t="s">
        <v>264</v>
      </c>
      <c r="D29" s="44"/>
      <c r="E29" s="45"/>
      <c r="F29" s="46"/>
      <c r="G29" s="42"/>
      <c r="H29" s="43"/>
    </row>
    <row r="30" spans="1:8" x14ac:dyDescent="0.25">
      <c r="A30" s="1" t="str">
        <f t="shared" si="1"/>
        <v>33.</v>
      </c>
      <c r="B30" s="7" t="s">
        <v>10</v>
      </c>
      <c r="C30" s="56" t="s">
        <v>286</v>
      </c>
      <c r="D30" s="44"/>
      <c r="E30" s="45"/>
      <c r="F30" s="46"/>
      <c r="G30" s="42"/>
      <c r="H30" s="43"/>
    </row>
    <row r="31" spans="1:8" ht="39" x14ac:dyDescent="0.25">
      <c r="A31" s="1" t="str">
        <f t="shared" si="1"/>
        <v>33.</v>
      </c>
      <c r="B31" s="7" t="s">
        <v>11</v>
      </c>
      <c r="C31" s="56" t="s">
        <v>130</v>
      </c>
      <c r="D31" s="44"/>
      <c r="E31" s="45"/>
      <c r="F31" s="46"/>
      <c r="G31" s="42"/>
      <c r="H31" s="43"/>
    </row>
  </sheetData>
  <mergeCells count="40">
    <mergeCell ref="D25:F25"/>
    <mergeCell ref="G25:H25"/>
    <mergeCell ref="C12:F12"/>
    <mergeCell ref="C13:F13"/>
    <mergeCell ref="A24:B24"/>
    <mergeCell ref="D24:F24"/>
    <mergeCell ref="G24:H24"/>
    <mergeCell ref="C14:F14"/>
    <mergeCell ref="C15:F15"/>
    <mergeCell ref="C16:F16"/>
    <mergeCell ref="A14:B14"/>
    <mergeCell ref="A15:B15"/>
    <mergeCell ref="A16:B16"/>
    <mergeCell ref="A18:B18"/>
    <mergeCell ref="D18:H18"/>
    <mergeCell ref="G14:H14"/>
    <mergeCell ref="C8:F8"/>
    <mergeCell ref="C9:F9"/>
    <mergeCell ref="C10:F10"/>
    <mergeCell ref="G15:H15"/>
    <mergeCell ref="G16:H16"/>
    <mergeCell ref="G11:H11"/>
    <mergeCell ref="G12:H12"/>
    <mergeCell ref="G13:H13"/>
    <mergeCell ref="A13:B13"/>
    <mergeCell ref="C11:F11"/>
    <mergeCell ref="A7:G7"/>
    <mergeCell ref="B2:G2"/>
    <mergeCell ref="C3:H3"/>
    <mergeCell ref="C4:H4"/>
    <mergeCell ref="C5:H5"/>
    <mergeCell ref="B6:G6"/>
    <mergeCell ref="G8:H8"/>
    <mergeCell ref="G9:H9"/>
    <mergeCell ref="G10:H10"/>
    <mergeCell ref="A11:B11"/>
    <mergeCell ref="A12:B12"/>
    <mergeCell ref="A8:B8"/>
    <mergeCell ref="A9:B9"/>
    <mergeCell ref="A10:B10"/>
  </mergeCells>
  <phoneticPr fontId="10" type="noConversion"/>
  <pageMargins left="0.7" right="0.7" top="0.75" bottom="0.75" header="0.3" footer="0.3"/>
  <pageSetup paperSize="9" scale="84" fitToHeight="0" orientation="landscape" r:id="rId1"/>
  <rowBreaks count="1" manualBreakCount="1">
    <brk id="17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6" zoomScaleNormal="100" workbookViewId="0">
      <selection activeCell="J25" sqref="J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140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416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.7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418</v>
      </c>
      <c r="B18" s="294"/>
      <c r="C18" s="71" t="s">
        <v>417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419</v>
      </c>
      <c r="D20" s="79" t="s">
        <v>731</v>
      </c>
      <c r="E20" s="80" t="s">
        <v>811</v>
      </c>
      <c r="F20" s="80" t="s">
        <v>807</v>
      </c>
      <c r="G20" s="80" t="s">
        <v>790</v>
      </c>
      <c r="H20" s="80" t="s">
        <v>791</v>
      </c>
    </row>
    <row r="21" spans="1:8" x14ac:dyDescent="0.25">
      <c r="A21" s="1" t="str">
        <f t="shared" ref="A21" si="0">$A$18</f>
        <v>34.</v>
      </c>
      <c r="B21" s="7">
        <v>1</v>
      </c>
      <c r="C21" s="36" t="s">
        <v>420</v>
      </c>
      <c r="D21" s="8"/>
      <c r="E21" s="4">
        <v>3000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34.pozīciju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ht="26.25" x14ac:dyDescent="0.25">
      <c r="A24" s="1" t="str">
        <f t="shared" ref="A24:A27" si="1">$A$18</f>
        <v>34.</v>
      </c>
      <c r="B24" s="7" t="s">
        <v>3</v>
      </c>
      <c r="C24" s="18" t="s">
        <v>421</v>
      </c>
      <c r="D24" s="334"/>
      <c r="E24" s="335"/>
      <c r="F24" s="336"/>
      <c r="G24" s="291"/>
      <c r="H24" s="292"/>
    </row>
    <row r="25" spans="1:8" x14ac:dyDescent="0.25">
      <c r="A25" s="1" t="str">
        <f t="shared" si="1"/>
        <v>34.</v>
      </c>
      <c r="B25" s="7" t="s">
        <v>4</v>
      </c>
      <c r="C25" s="18" t="s">
        <v>422</v>
      </c>
      <c r="D25" s="44"/>
      <c r="E25" s="45"/>
      <c r="F25" s="46"/>
      <c r="G25" s="42"/>
      <c r="H25" s="43"/>
    </row>
    <row r="26" spans="1:8" ht="26.25" x14ac:dyDescent="0.25">
      <c r="A26" s="1" t="str">
        <f t="shared" si="1"/>
        <v>34.</v>
      </c>
      <c r="B26" s="7" t="s">
        <v>5</v>
      </c>
      <c r="C26" s="18" t="s">
        <v>423</v>
      </c>
      <c r="D26" s="44"/>
      <c r="E26" s="45"/>
      <c r="F26" s="46"/>
      <c r="G26" s="42"/>
      <c r="H26" s="43"/>
    </row>
    <row r="27" spans="1:8" ht="38.25" x14ac:dyDescent="0.25">
      <c r="A27" s="1" t="str">
        <f t="shared" si="1"/>
        <v>34.</v>
      </c>
      <c r="B27" s="7" t="s">
        <v>6</v>
      </c>
      <c r="C27" s="36" t="s">
        <v>130</v>
      </c>
      <c r="D27" s="300"/>
      <c r="E27" s="301"/>
      <c r="F27" s="302"/>
      <c r="G27" s="291"/>
      <c r="H27" s="292"/>
    </row>
  </sheetData>
  <mergeCells count="42">
    <mergeCell ref="G14:H14"/>
    <mergeCell ref="G15:H15"/>
    <mergeCell ref="G16:H16"/>
    <mergeCell ref="D27:F27"/>
    <mergeCell ref="G27:H27"/>
    <mergeCell ref="D24:F24"/>
    <mergeCell ref="G24:H24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4" zoomScaleNormal="100" workbookViewId="0">
      <selection activeCell="G30" sqref="G30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855468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425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427</v>
      </c>
      <c r="B18" s="294"/>
      <c r="C18" s="71" t="s">
        <v>426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424</v>
      </c>
      <c r="D20" s="79" t="s">
        <v>731</v>
      </c>
      <c r="E20" s="80" t="s">
        <v>773</v>
      </c>
      <c r="F20" s="80" t="s">
        <v>809</v>
      </c>
      <c r="G20" s="80" t="s">
        <v>790</v>
      </c>
      <c r="H20" s="80" t="s">
        <v>791</v>
      </c>
    </row>
    <row r="21" spans="1:8" x14ac:dyDescent="0.25">
      <c r="A21" s="1" t="str">
        <f t="shared" ref="A21:A22" si="0">$A$18</f>
        <v>35.</v>
      </c>
      <c r="B21" s="7">
        <v>1</v>
      </c>
      <c r="C21" s="36" t="s">
        <v>724</v>
      </c>
      <c r="D21" s="8"/>
      <c r="E21" s="4">
        <v>200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35.</v>
      </c>
      <c r="B22" s="7">
        <v>2</v>
      </c>
      <c r="C22" s="36" t="s">
        <v>725</v>
      </c>
      <c r="D22" s="8"/>
      <c r="E22" s="4">
        <v>100</v>
      </c>
      <c r="F22" s="11"/>
      <c r="G22" s="10"/>
      <c r="H22" s="29">
        <f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35.pozīciju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x14ac:dyDescent="0.25">
      <c r="A25" s="76" t="str">
        <f t="shared" ref="A25:A30" si="1">$A$18</f>
        <v>35.</v>
      </c>
      <c r="B25" s="86" t="s">
        <v>4</v>
      </c>
      <c r="C25" s="106" t="s">
        <v>426</v>
      </c>
      <c r="D25" s="340"/>
      <c r="E25" s="341"/>
      <c r="F25" s="342"/>
      <c r="G25" s="343"/>
      <c r="H25" s="344"/>
    </row>
    <row r="26" spans="1:8" x14ac:dyDescent="0.25">
      <c r="A26" s="1" t="str">
        <f t="shared" si="1"/>
        <v>35.</v>
      </c>
      <c r="B26" s="7" t="s">
        <v>5</v>
      </c>
      <c r="C26" s="18" t="s">
        <v>428</v>
      </c>
      <c r="D26" s="44"/>
      <c r="E26" s="45"/>
      <c r="F26" s="46"/>
      <c r="G26" s="42"/>
      <c r="H26" s="43"/>
    </row>
    <row r="27" spans="1:8" ht="39" x14ac:dyDescent="0.25">
      <c r="A27" s="1" t="str">
        <f t="shared" si="1"/>
        <v>35.</v>
      </c>
      <c r="B27" s="7" t="s">
        <v>6</v>
      </c>
      <c r="C27" s="18" t="s">
        <v>130</v>
      </c>
      <c r="D27" s="44"/>
      <c r="E27" s="45"/>
      <c r="F27" s="46"/>
      <c r="G27" s="42"/>
      <c r="H27" s="43"/>
    </row>
    <row r="28" spans="1:8" x14ac:dyDescent="0.25">
      <c r="A28" s="1" t="str">
        <f t="shared" si="1"/>
        <v>35.</v>
      </c>
      <c r="B28" s="7" t="s">
        <v>8</v>
      </c>
      <c r="C28" s="69" t="s">
        <v>720</v>
      </c>
      <c r="D28" s="44"/>
      <c r="E28" s="45"/>
      <c r="F28" s="46"/>
      <c r="G28" s="42"/>
      <c r="H28" s="43"/>
    </row>
    <row r="29" spans="1:8" x14ac:dyDescent="0.25">
      <c r="A29" s="1" t="str">
        <f t="shared" si="1"/>
        <v>35.</v>
      </c>
      <c r="B29" s="7" t="s">
        <v>387</v>
      </c>
      <c r="C29" s="56" t="s">
        <v>723</v>
      </c>
      <c r="D29" s="44"/>
      <c r="E29" s="45"/>
      <c r="F29" s="46"/>
      <c r="G29" s="42"/>
      <c r="H29" s="43"/>
    </row>
    <row r="30" spans="1:8" x14ac:dyDescent="0.25">
      <c r="A30" s="1" t="str">
        <f t="shared" si="1"/>
        <v>35.</v>
      </c>
      <c r="B30" s="7" t="s">
        <v>401</v>
      </c>
      <c r="C30" s="56" t="s">
        <v>429</v>
      </c>
      <c r="D30" s="44"/>
      <c r="E30" s="45"/>
      <c r="F30" s="46"/>
      <c r="G30" s="42"/>
      <c r="H30" s="43"/>
    </row>
  </sheetData>
  <mergeCells count="40">
    <mergeCell ref="D25:F25"/>
    <mergeCell ref="G25:H25"/>
    <mergeCell ref="C12:F12"/>
    <mergeCell ref="C13:F13"/>
    <mergeCell ref="A24:B24"/>
    <mergeCell ref="D24:F24"/>
    <mergeCell ref="G24:H24"/>
    <mergeCell ref="C14:F14"/>
    <mergeCell ref="C15:F15"/>
    <mergeCell ref="C16:F16"/>
    <mergeCell ref="A14:B14"/>
    <mergeCell ref="A15:B15"/>
    <mergeCell ref="A16:B16"/>
    <mergeCell ref="A18:B18"/>
    <mergeCell ref="D18:H18"/>
    <mergeCell ref="G14:H14"/>
    <mergeCell ref="C8:F8"/>
    <mergeCell ref="C9:F9"/>
    <mergeCell ref="C10:F10"/>
    <mergeCell ref="G15:H15"/>
    <mergeCell ref="G16:H16"/>
    <mergeCell ref="G11:H11"/>
    <mergeCell ref="G12:H12"/>
    <mergeCell ref="G13:H13"/>
    <mergeCell ref="A13:B13"/>
    <mergeCell ref="C11:F11"/>
    <mergeCell ref="A7:G7"/>
    <mergeCell ref="B2:G2"/>
    <mergeCell ref="C3:H3"/>
    <mergeCell ref="C4:H4"/>
    <mergeCell ref="C5:H5"/>
    <mergeCell ref="B6:G6"/>
    <mergeCell ref="G8:H8"/>
    <mergeCell ref="G9:H9"/>
    <mergeCell ref="G10:H10"/>
    <mergeCell ref="A11:B11"/>
    <mergeCell ref="A12:B12"/>
    <mergeCell ref="A8:B8"/>
    <mergeCell ref="A9:B9"/>
    <mergeCell ref="A10:B10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14" zoomScaleNormal="100" workbookViewId="0">
      <selection activeCell="L27" sqref="L27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9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430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439</v>
      </c>
      <c r="B18" s="294"/>
      <c r="C18" s="71" t="s">
        <v>431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6.25" x14ac:dyDescent="0.25">
      <c r="A20" s="76"/>
      <c r="B20" s="86"/>
      <c r="C20" s="74" t="s">
        <v>380</v>
      </c>
      <c r="D20" s="79" t="s">
        <v>731</v>
      </c>
      <c r="E20" s="80" t="s">
        <v>819</v>
      </c>
      <c r="F20" s="80" t="s">
        <v>820</v>
      </c>
      <c r="G20" s="80" t="s">
        <v>790</v>
      </c>
      <c r="H20" s="80" t="s">
        <v>791</v>
      </c>
    </row>
    <row r="21" spans="1:8" x14ac:dyDescent="0.25">
      <c r="A21" s="1" t="str">
        <f t="shared" ref="A21" si="0">$A$18</f>
        <v>36.</v>
      </c>
      <c r="B21" s="7">
        <v>1</v>
      </c>
      <c r="C21" s="36" t="s">
        <v>432</v>
      </c>
      <c r="D21" s="8"/>
      <c r="E21" s="4">
        <v>130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36.pozīciju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ht="26.25" x14ac:dyDescent="0.25">
      <c r="A24" s="1" t="str">
        <f t="shared" ref="A24:A28" si="1">$A$18</f>
        <v>36.</v>
      </c>
      <c r="B24" s="7" t="s">
        <v>3</v>
      </c>
      <c r="C24" s="18" t="s">
        <v>433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36.</v>
      </c>
      <c r="B25" s="7" t="s">
        <v>4</v>
      </c>
      <c r="C25" s="18" t="s">
        <v>434</v>
      </c>
      <c r="D25" s="44"/>
      <c r="E25" s="45"/>
      <c r="F25" s="46"/>
      <c r="G25" s="42"/>
      <c r="H25" s="43"/>
    </row>
    <row r="26" spans="1:8" ht="26.25" x14ac:dyDescent="0.25">
      <c r="A26" s="1" t="str">
        <f t="shared" si="1"/>
        <v>36.</v>
      </c>
      <c r="B26" s="7" t="s">
        <v>5</v>
      </c>
      <c r="C26" s="18" t="s">
        <v>435</v>
      </c>
      <c r="D26" s="44"/>
      <c r="E26" s="45"/>
      <c r="F26" s="46"/>
      <c r="G26" s="42"/>
      <c r="H26" s="43"/>
    </row>
    <row r="27" spans="1:8" x14ac:dyDescent="0.25">
      <c r="A27" s="1" t="str">
        <f t="shared" si="1"/>
        <v>36.</v>
      </c>
      <c r="B27" s="7" t="s">
        <v>6</v>
      </c>
      <c r="C27" s="18" t="s">
        <v>436</v>
      </c>
      <c r="D27" s="44"/>
      <c r="E27" s="45"/>
      <c r="F27" s="46"/>
      <c r="G27" s="42"/>
      <c r="H27" s="43"/>
    </row>
    <row r="28" spans="1:8" ht="38.25" x14ac:dyDescent="0.25">
      <c r="A28" s="1" t="str">
        <f t="shared" si="1"/>
        <v>36.</v>
      </c>
      <c r="B28" s="7" t="s">
        <v>8</v>
      </c>
      <c r="C28" s="36" t="s">
        <v>130</v>
      </c>
      <c r="D28" s="300"/>
      <c r="E28" s="301"/>
      <c r="F28" s="302"/>
      <c r="G28" s="291"/>
      <c r="H28" s="292"/>
    </row>
  </sheetData>
  <mergeCells count="42">
    <mergeCell ref="G14:H14"/>
    <mergeCell ref="G15:H15"/>
    <mergeCell ref="G16:H16"/>
    <mergeCell ref="D28:F28"/>
    <mergeCell ref="G28:H28"/>
    <mergeCell ref="D24:F24"/>
    <mergeCell ref="G24:H24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6" zoomScaleNormal="100" workbookViewId="0">
      <selection activeCell="J31" sqref="J3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437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440</v>
      </c>
      <c r="B18" s="294"/>
      <c r="C18" s="71" t="s">
        <v>438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380</v>
      </c>
      <c r="D20" s="79" t="s">
        <v>731</v>
      </c>
      <c r="E20" s="80" t="s">
        <v>773</v>
      </c>
      <c r="F20" s="80" t="s">
        <v>807</v>
      </c>
      <c r="G20" s="80" t="s">
        <v>804</v>
      </c>
      <c r="H20" s="80" t="s">
        <v>808</v>
      </c>
    </row>
    <row r="21" spans="1:8" x14ac:dyDescent="0.25">
      <c r="A21" s="1" t="str">
        <f t="shared" ref="A21:A23" si="0">$A$18</f>
        <v>37.</v>
      </c>
      <c r="B21" s="7">
        <v>1</v>
      </c>
      <c r="C21" s="36" t="s">
        <v>441</v>
      </c>
      <c r="D21" s="8"/>
      <c r="E21" s="4">
        <v>10000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37.</v>
      </c>
      <c r="B22" s="7">
        <v>1</v>
      </c>
      <c r="C22" s="36" t="s">
        <v>442</v>
      </c>
      <c r="D22" s="8"/>
      <c r="E22" s="4">
        <v>20000</v>
      </c>
      <c r="F22" s="11"/>
      <c r="G22" s="10"/>
      <c r="H22" s="29">
        <f t="shared" ref="H22:H23" si="1">IF(F22,G22/F22,0)</f>
        <v>0</v>
      </c>
    </row>
    <row r="23" spans="1:8" ht="15.75" customHeight="1" x14ac:dyDescent="0.25">
      <c r="A23" s="1" t="str">
        <f t="shared" si="0"/>
        <v>37.</v>
      </c>
      <c r="B23" s="7">
        <v>1</v>
      </c>
      <c r="C23" s="36" t="s">
        <v>443</v>
      </c>
      <c r="D23" s="8"/>
      <c r="E23" s="4">
        <v>10000</v>
      </c>
      <c r="F23" s="11"/>
      <c r="G23" s="10"/>
      <c r="H23" s="29">
        <f t="shared" si="1"/>
        <v>0</v>
      </c>
    </row>
    <row r="24" spans="1:8" x14ac:dyDescent="0.25">
      <c r="A24" s="72"/>
      <c r="B24" s="73"/>
      <c r="C24" s="81"/>
      <c r="D24" s="82"/>
      <c r="E24" s="82"/>
      <c r="F24" s="82"/>
      <c r="G24" s="83" t="str">
        <f>CONCATENATE("KOPĒJĀ CENA (2*5) par ",A18,"pozīciju bez PVN, EUR :")</f>
        <v>KOPĒJĀ CENA (2*5) par 37.pozīciju bez PVN, EUR :</v>
      </c>
      <c r="H24" s="87">
        <f>SUMPRODUCT(E21:E21,H21:H21)</f>
        <v>0</v>
      </c>
    </row>
    <row r="25" spans="1:8" ht="15" customHeight="1" x14ac:dyDescent="0.25">
      <c r="A25" s="295"/>
      <c r="B25" s="296"/>
      <c r="C25" s="79" t="s">
        <v>7</v>
      </c>
      <c r="D25" s="297" t="s">
        <v>728</v>
      </c>
      <c r="E25" s="298"/>
      <c r="F25" s="299"/>
      <c r="G25" s="297" t="s">
        <v>729</v>
      </c>
      <c r="H25" s="299"/>
    </row>
    <row r="26" spans="1:8" ht="26.25" x14ac:dyDescent="0.25">
      <c r="A26" s="1" t="str">
        <f t="shared" ref="A26:A32" si="2">$A$18</f>
        <v>37.</v>
      </c>
      <c r="B26" s="7" t="s">
        <v>3</v>
      </c>
      <c r="C26" s="18" t="s">
        <v>438</v>
      </c>
      <c r="D26" s="334"/>
      <c r="E26" s="335"/>
      <c r="F26" s="336"/>
      <c r="G26" s="291"/>
      <c r="H26" s="292"/>
    </row>
    <row r="27" spans="1:8" x14ac:dyDescent="0.25">
      <c r="A27" s="1" t="str">
        <f t="shared" si="2"/>
        <v>37.</v>
      </c>
      <c r="B27" s="7" t="s">
        <v>4</v>
      </c>
      <c r="C27" s="18" t="s">
        <v>428</v>
      </c>
      <c r="D27" s="44"/>
      <c r="E27" s="45"/>
      <c r="F27" s="46"/>
      <c r="G27" s="42"/>
      <c r="H27" s="43"/>
    </row>
    <row r="28" spans="1:8" ht="38.25" x14ac:dyDescent="0.25">
      <c r="A28" s="1" t="str">
        <f t="shared" si="2"/>
        <v>37.</v>
      </c>
      <c r="B28" s="7" t="s">
        <v>5</v>
      </c>
      <c r="C28" s="36" t="s">
        <v>130</v>
      </c>
      <c r="D28" s="44"/>
      <c r="E28" s="45"/>
      <c r="F28" s="46"/>
      <c r="G28" s="42"/>
      <c r="H28" s="43"/>
    </row>
    <row r="29" spans="1:8" x14ac:dyDescent="0.25">
      <c r="A29" s="1" t="str">
        <f t="shared" si="2"/>
        <v>37.</v>
      </c>
      <c r="B29" s="7" t="s">
        <v>6</v>
      </c>
      <c r="C29" s="20" t="s">
        <v>488</v>
      </c>
      <c r="D29" s="44"/>
      <c r="E29" s="45"/>
      <c r="F29" s="46"/>
      <c r="G29" s="42"/>
      <c r="H29" s="43"/>
    </row>
    <row r="30" spans="1:8" x14ac:dyDescent="0.25">
      <c r="A30" s="1" t="str">
        <f t="shared" si="2"/>
        <v>37.</v>
      </c>
      <c r="B30" s="7" t="s">
        <v>386</v>
      </c>
      <c r="C30" s="56" t="s">
        <v>441</v>
      </c>
      <c r="D30" s="44"/>
      <c r="E30" s="45"/>
      <c r="F30" s="46"/>
      <c r="G30" s="42"/>
      <c r="H30" s="43"/>
    </row>
    <row r="31" spans="1:8" x14ac:dyDescent="0.25">
      <c r="A31" s="1" t="str">
        <f t="shared" si="2"/>
        <v>37.</v>
      </c>
      <c r="B31" s="7" t="s">
        <v>444</v>
      </c>
      <c r="C31" s="56" t="s">
        <v>442</v>
      </c>
      <c r="D31" s="44"/>
      <c r="E31" s="45"/>
      <c r="F31" s="46"/>
      <c r="G31" s="42"/>
      <c r="H31" s="43"/>
    </row>
    <row r="32" spans="1:8" ht="15.75" customHeight="1" x14ac:dyDescent="0.25">
      <c r="A32" s="1" t="str">
        <f t="shared" si="2"/>
        <v>37.</v>
      </c>
      <c r="B32" s="7" t="s">
        <v>445</v>
      </c>
      <c r="C32" s="36" t="s">
        <v>443</v>
      </c>
      <c r="D32" s="300"/>
      <c r="E32" s="301"/>
      <c r="F32" s="302"/>
      <c r="G32" s="291"/>
      <c r="H32" s="292"/>
    </row>
  </sheetData>
  <mergeCells count="42">
    <mergeCell ref="G14:H14"/>
    <mergeCell ref="G15:H15"/>
    <mergeCell ref="G16:H16"/>
    <mergeCell ref="D32:F32"/>
    <mergeCell ref="G32:H32"/>
    <mergeCell ref="D26:F26"/>
    <mergeCell ref="G26:H26"/>
    <mergeCell ref="A18:B18"/>
    <mergeCell ref="D18:H18"/>
    <mergeCell ref="A25:B25"/>
    <mergeCell ref="D25:F25"/>
    <mergeCell ref="G25:H25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16" zoomScaleNormal="100" workbookViewId="0">
      <selection activeCell="G28" sqref="G28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5703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446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487</v>
      </c>
      <c r="B18" s="294"/>
      <c r="C18" s="71" t="s">
        <v>528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353</v>
      </c>
      <c r="D20" s="79" t="s">
        <v>731</v>
      </c>
      <c r="E20" s="80" t="s">
        <v>773</v>
      </c>
      <c r="F20" s="80" t="s">
        <v>807</v>
      </c>
      <c r="G20" s="80" t="s">
        <v>804</v>
      </c>
      <c r="H20" s="80" t="s">
        <v>808</v>
      </c>
    </row>
    <row r="21" spans="1:8" ht="26.25" x14ac:dyDescent="0.25">
      <c r="A21" s="1" t="str">
        <f t="shared" ref="A21:A45" si="0">$A$18</f>
        <v>38.</v>
      </c>
      <c r="B21" s="7" t="s">
        <v>2</v>
      </c>
      <c r="C21" s="56" t="s">
        <v>449</v>
      </c>
      <c r="D21" s="8"/>
      <c r="E21" s="4">
        <v>100</v>
      </c>
      <c r="F21" s="11"/>
      <c r="G21" s="10"/>
      <c r="H21" s="29">
        <f>IF(F21,G21/F21,0)</f>
        <v>0</v>
      </c>
    </row>
    <row r="22" spans="1:8" ht="26.25" x14ac:dyDescent="0.25">
      <c r="A22" s="1" t="str">
        <f t="shared" si="0"/>
        <v>38.</v>
      </c>
      <c r="B22" s="7" t="s">
        <v>3</v>
      </c>
      <c r="C22" s="56" t="s">
        <v>450</v>
      </c>
      <c r="D22" s="8"/>
      <c r="E22" s="4">
        <v>200</v>
      </c>
      <c r="F22" s="11"/>
      <c r="G22" s="10"/>
      <c r="H22" s="29">
        <f t="shared" ref="H22:H23" si="1">IF(F22,G22/F22,0)</f>
        <v>0</v>
      </c>
    </row>
    <row r="23" spans="1:8" ht="26.25" x14ac:dyDescent="0.25">
      <c r="A23" s="1" t="str">
        <f t="shared" si="0"/>
        <v>38.</v>
      </c>
      <c r="B23" s="7" t="s">
        <v>4</v>
      </c>
      <c r="C23" s="56" t="s">
        <v>451</v>
      </c>
      <c r="D23" s="8"/>
      <c r="E23" s="4">
        <v>100</v>
      </c>
      <c r="F23" s="11"/>
      <c r="G23" s="10"/>
      <c r="H23" s="29">
        <f t="shared" si="1"/>
        <v>0</v>
      </c>
    </row>
    <row r="24" spans="1:8" ht="26.25" x14ac:dyDescent="0.25">
      <c r="A24" s="1" t="str">
        <f t="shared" si="0"/>
        <v>38.</v>
      </c>
      <c r="B24" s="7" t="s">
        <v>5</v>
      </c>
      <c r="C24" s="56" t="s">
        <v>452</v>
      </c>
      <c r="D24" s="8"/>
      <c r="E24" s="4">
        <v>100</v>
      </c>
      <c r="F24" s="11"/>
      <c r="G24" s="10"/>
      <c r="H24" s="29">
        <f t="shared" ref="H24:H43" si="2">IF(F24,G24/F24,0)</f>
        <v>0</v>
      </c>
    </row>
    <row r="25" spans="1:8" ht="26.25" x14ac:dyDescent="0.25">
      <c r="A25" s="1" t="str">
        <f t="shared" si="0"/>
        <v>38.</v>
      </c>
      <c r="B25" s="7" t="s">
        <v>6</v>
      </c>
      <c r="C25" s="56" t="s">
        <v>453</v>
      </c>
      <c r="D25" s="8"/>
      <c r="E25" s="4">
        <v>50</v>
      </c>
      <c r="F25" s="11"/>
      <c r="G25" s="10"/>
      <c r="H25" s="29">
        <f t="shared" si="2"/>
        <v>0</v>
      </c>
    </row>
    <row r="26" spans="1:8" ht="26.25" x14ac:dyDescent="0.25">
      <c r="A26" s="1" t="str">
        <f t="shared" si="0"/>
        <v>38.</v>
      </c>
      <c r="B26" s="7" t="s">
        <v>8</v>
      </c>
      <c r="C26" s="56" t="s">
        <v>454</v>
      </c>
      <c r="D26" s="8"/>
      <c r="E26" s="4">
        <v>40</v>
      </c>
      <c r="F26" s="11"/>
      <c r="G26" s="10"/>
      <c r="H26" s="29">
        <f t="shared" si="2"/>
        <v>0</v>
      </c>
    </row>
    <row r="27" spans="1:8" ht="26.25" x14ac:dyDescent="0.25">
      <c r="A27" s="1" t="str">
        <f t="shared" si="0"/>
        <v>38.</v>
      </c>
      <c r="B27" s="7" t="s">
        <v>9</v>
      </c>
      <c r="C27" s="56" t="s">
        <v>455</v>
      </c>
      <c r="D27" s="8"/>
      <c r="E27" s="4">
        <v>50</v>
      </c>
      <c r="F27" s="11"/>
      <c r="G27" s="10"/>
      <c r="H27" s="29">
        <f t="shared" si="2"/>
        <v>0</v>
      </c>
    </row>
    <row r="28" spans="1:8" ht="26.25" x14ac:dyDescent="0.25">
      <c r="A28" s="1" t="str">
        <f t="shared" si="0"/>
        <v>38.</v>
      </c>
      <c r="B28" s="7" t="s">
        <v>10</v>
      </c>
      <c r="C28" s="56" t="s">
        <v>456</v>
      </c>
      <c r="D28" s="8"/>
      <c r="E28" s="4">
        <v>40</v>
      </c>
      <c r="F28" s="11"/>
      <c r="G28" s="10"/>
      <c r="H28" s="29">
        <f t="shared" si="2"/>
        <v>0</v>
      </c>
    </row>
    <row r="29" spans="1:8" ht="26.25" x14ac:dyDescent="0.25">
      <c r="A29" s="1" t="str">
        <f t="shared" si="0"/>
        <v>38.</v>
      </c>
      <c r="B29" s="7" t="s">
        <v>11</v>
      </c>
      <c r="C29" s="56" t="s">
        <v>457</v>
      </c>
      <c r="D29" s="8"/>
      <c r="E29" s="4">
        <v>20</v>
      </c>
      <c r="F29" s="11"/>
      <c r="G29" s="10"/>
      <c r="H29" s="29">
        <f t="shared" si="2"/>
        <v>0</v>
      </c>
    </row>
    <row r="30" spans="1:8" ht="26.25" x14ac:dyDescent="0.25">
      <c r="A30" s="1" t="str">
        <f t="shared" si="0"/>
        <v>38.</v>
      </c>
      <c r="B30" s="7" t="s">
        <v>12</v>
      </c>
      <c r="C30" s="56" t="s">
        <v>459</v>
      </c>
      <c r="D30" s="8"/>
      <c r="E30" s="4">
        <v>100</v>
      </c>
      <c r="F30" s="11"/>
      <c r="G30" s="10"/>
      <c r="H30" s="29">
        <f t="shared" si="2"/>
        <v>0</v>
      </c>
    </row>
    <row r="31" spans="1:8" ht="26.25" x14ac:dyDescent="0.25">
      <c r="A31" s="1" t="str">
        <f t="shared" si="0"/>
        <v>38.</v>
      </c>
      <c r="B31" s="7" t="s">
        <v>13</v>
      </c>
      <c r="C31" s="56" t="s">
        <v>458</v>
      </c>
      <c r="D31" s="8"/>
      <c r="E31" s="4">
        <v>100</v>
      </c>
      <c r="F31" s="11"/>
      <c r="G31" s="10"/>
      <c r="H31" s="29">
        <f t="shared" si="2"/>
        <v>0</v>
      </c>
    </row>
    <row r="32" spans="1:8" ht="26.25" x14ac:dyDescent="0.25">
      <c r="A32" s="1" t="str">
        <f t="shared" si="0"/>
        <v>38.</v>
      </c>
      <c r="B32" s="7" t="s">
        <v>14</v>
      </c>
      <c r="C32" s="56" t="s">
        <v>460</v>
      </c>
      <c r="D32" s="8"/>
      <c r="E32" s="4">
        <v>100</v>
      </c>
      <c r="F32" s="11"/>
      <c r="G32" s="10"/>
      <c r="H32" s="29">
        <f t="shared" si="2"/>
        <v>0</v>
      </c>
    </row>
    <row r="33" spans="1:8" ht="26.25" x14ac:dyDescent="0.25">
      <c r="A33" s="1" t="str">
        <f t="shared" si="0"/>
        <v>38.</v>
      </c>
      <c r="B33" s="7" t="s">
        <v>68</v>
      </c>
      <c r="C33" s="56" t="s">
        <v>461</v>
      </c>
      <c r="D33" s="8"/>
      <c r="E33" s="4">
        <v>100</v>
      </c>
      <c r="F33" s="11"/>
      <c r="G33" s="10"/>
      <c r="H33" s="29">
        <f t="shared" si="2"/>
        <v>0</v>
      </c>
    </row>
    <row r="34" spans="1:8" ht="26.25" x14ac:dyDescent="0.25">
      <c r="A34" s="1" t="str">
        <f t="shared" si="0"/>
        <v>38.</v>
      </c>
      <c r="B34" s="7" t="s">
        <v>69</v>
      </c>
      <c r="C34" s="56" t="s">
        <v>462</v>
      </c>
      <c r="D34" s="8"/>
      <c r="E34" s="4">
        <v>100</v>
      </c>
      <c r="F34" s="11"/>
      <c r="G34" s="10"/>
      <c r="H34" s="29">
        <f t="shared" si="2"/>
        <v>0</v>
      </c>
    </row>
    <row r="35" spans="1:8" ht="26.25" x14ac:dyDescent="0.25">
      <c r="A35" s="1" t="str">
        <f t="shared" si="0"/>
        <v>38.</v>
      </c>
      <c r="B35" s="7" t="s">
        <v>73</v>
      </c>
      <c r="C35" s="56" t="s">
        <v>448</v>
      </c>
      <c r="D35" s="8"/>
      <c r="E35" s="4">
        <v>50</v>
      </c>
      <c r="F35" s="11"/>
      <c r="G35" s="10"/>
      <c r="H35" s="29">
        <f t="shared" si="2"/>
        <v>0</v>
      </c>
    </row>
    <row r="36" spans="1:8" ht="26.25" x14ac:dyDescent="0.25">
      <c r="A36" s="1" t="str">
        <f t="shared" si="0"/>
        <v>38.</v>
      </c>
      <c r="B36" s="7" t="s">
        <v>473</v>
      </c>
      <c r="C36" s="56" t="s">
        <v>472</v>
      </c>
      <c r="D36" s="8"/>
      <c r="E36" s="4">
        <v>50</v>
      </c>
      <c r="F36" s="11"/>
      <c r="G36" s="10"/>
      <c r="H36" s="29">
        <f t="shared" si="2"/>
        <v>0</v>
      </c>
    </row>
    <row r="37" spans="1:8" ht="26.25" x14ac:dyDescent="0.25">
      <c r="A37" s="1" t="str">
        <f t="shared" si="0"/>
        <v>38.</v>
      </c>
      <c r="B37" s="7" t="s">
        <v>474</v>
      </c>
      <c r="C37" s="56" t="s">
        <v>471</v>
      </c>
      <c r="D37" s="8"/>
      <c r="E37" s="4">
        <v>50</v>
      </c>
      <c r="F37" s="11"/>
      <c r="G37" s="10"/>
      <c r="H37" s="29">
        <f t="shared" si="2"/>
        <v>0</v>
      </c>
    </row>
    <row r="38" spans="1:8" ht="26.25" x14ac:dyDescent="0.25">
      <c r="A38" s="1" t="str">
        <f t="shared" si="0"/>
        <v>38.</v>
      </c>
      <c r="B38" s="7" t="s">
        <v>475</v>
      </c>
      <c r="C38" s="56" t="s">
        <v>470</v>
      </c>
      <c r="D38" s="8"/>
      <c r="E38" s="4">
        <v>50</v>
      </c>
      <c r="F38" s="11"/>
      <c r="G38" s="10"/>
      <c r="H38" s="29">
        <f t="shared" si="2"/>
        <v>0</v>
      </c>
    </row>
    <row r="39" spans="1:8" ht="26.25" x14ac:dyDescent="0.25">
      <c r="A39" s="1" t="str">
        <f t="shared" si="0"/>
        <v>38.</v>
      </c>
      <c r="B39" s="7" t="s">
        <v>476</v>
      </c>
      <c r="C39" s="56" t="s">
        <v>469</v>
      </c>
      <c r="D39" s="8"/>
      <c r="E39" s="4">
        <v>50</v>
      </c>
      <c r="F39" s="11"/>
      <c r="G39" s="10"/>
      <c r="H39" s="29">
        <f t="shared" si="2"/>
        <v>0</v>
      </c>
    </row>
    <row r="40" spans="1:8" ht="26.25" x14ac:dyDescent="0.25">
      <c r="A40" s="1" t="str">
        <f t="shared" si="0"/>
        <v>38.</v>
      </c>
      <c r="B40" s="7" t="s">
        <v>477</v>
      </c>
      <c r="C40" s="56" t="s">
        <v>468</v>
      </c>
      <c r="D40" s="8"/>
      <c r="E40" s="4">
        <v>50</v>
      </c>
      <c r="F40" s="11"/>
      <c r="G40" s="10"/>
      <c r="H40" s="29">
        <f t="shared" si="2"/>
        <v>0</v>
      </c>
    </row>
    <row r="41" spans="1:8" ht="26.25" x14ac:dyDescent="0.25">
      <c r="A41" s="1" t="str">
        <f t="shared" si="0"/>
        <v>38.</v>
      </c>
      <c r="B41" s="7" t="s">
        <v>478</v>
      </c>
      <c r="C41" s="56" t="s">
        <v>467</v>
      </c>
      <c r="D41" s="8"/>
      <c r="E41" s="4">
        <v>50</v>
      </c>
      <c r="F41" s="11"/>
      <c r="G41" s="10"/>
      <c r="H41" s="29">
        <f t="shared" si="2"/>
        <v>0</v>
      </c>
    </row>
    <row r="42" spans="1:8" ht="26.25" x14ac:dyDescent="0.25">
      <c r="A42" s="1" t="str">
        <f t="shared" si="0"/>
        <v>38.</v>
      </c>
      <c r="B42" s="7" t="s">
        <v>479</v>
      </c>
      <c r="C42" s="56" t="s">
        <v>466</v>
      </c>
      <c r="D42" s="8"/>
      <c r="E42" s="4">
        <v>50</v>
      </c>
      <c r="F42" s="11"/>
      <c r="G42" s="10"/>
      <c r="H42" s="29">
        <f t="shared" si="2"/>
        <v>0</v>
      </c>
    </row>
    <row r="43" spans="1:8" ht="26.25" x14ac:dyDescent="0.25">
      <c r="A43" s="1" t="str">
        <f t="shared" si="0"/>
        <v>38.</v>
      </c>
      <c r="B43" s="7" t="s">
        <v>480</v>
      </c>
      <c r="C43" s="56" t="s">
        <v>465</v>
      </c>
      <c r="D43" s="8"/>
      <c r="E43" s="4">
        <v>20</v>
      </c>
      <c r="F43" s="11"/>
      <c r="G43" s="10"/>
      <c r="H43" s="29">
        <f t="shared" si="2"/>
        <v>0</v>
      </c>
    </row>
    <row r="44" spans="1:8" ht="26.25" x14ac:dyDescent="0.25">
      <c r="A44" s="1" t="str">
        <f t="shared" si="0"/>
        <v>38.</v>
      </c>
      <c r="B44" s="7" t="s">
        <v>481</v>
      </c>
      <c r="C44" s="56" t="s">
        <v>464</v>
      </c>
      <c r="D44" s="8"/>
      <c r="E44" s="4">
        <v>20</v>
      </c>
      <c r="F44" s="11"/>
      <c r="G44" s="10"/>
      <c r="H44" s="29">
        <f t="shared" ref="H44:H45" si="3">IF(F44,G44/F44,0)</f>
        <v>0</v>
      </c>
    </row>
    <row r="45" spans="1:8" ht="26.25" x14ac:dyDescent="0.25">
      <c r="A45" s="1" t="str">
        <f t="shared" si="0"/>
        <v>38.</v>
      </c>
      <c r="B45" s="7" t="s">
        <v>482</v>
      </c>
      <c r="C45" s="56" t="s">
        <v>463</v>
      </c>
      <c r="D45" s="8"/>
      <c r="E45" s="4">
        <v>20</v>
      </c>
      <c r="F45" s="11"/>
      <c r="G45" s="10"/>
      <c r="H45" s="29">
        <f t="shared" si="3"/>
        <v>0</v>
      </c>
    </row>
    <row r="46" spans="1:8" x14ac:dyDescent="0.25">
      <c r="A46" s="72"/>
      <c r="B46" s="73"/>
      <c r="C46" s="81"/>
      <c r="D46" s="82"/>
      <c r="E46" s="82"/>
      <c r="F46" s="82"/>
      <c r="G46" s="83" t="str">
        <f>CONCATENATE("KOPĒJĀ CENA (2*5) par ",A18,"pozīciju bez PVN, EUR :")</f>
        <v>KOPĒJĀ CENA (2*5) par 38.pozīciju bez PVN, EUR :</v>
      </c>
      <c r="H46" s="87">
        <f>SUMPRODUCT(E21:E45,H21:H45)</f>
        <v>0</v>
      </c>
    </row>
    <row r="47" spans="1:8" ht="15" customHeight="1" x14ac:dyDescent="0.25">
      <c r="A47" s="295"/>
      <c r="B47" s="296"/>
      <c r="C47" s="79" t="s">
        <v>7</v>
      </c>
      <c r="D47" s="297" t="s">
        <v>728</v>
      </c>
      <c r="E47" s="298"/>
      <c r="F47" s="299"/>
      <c r="G47" s="297" t="s">
        <v>729</v>
      </c>
      <c r="H47" s="299"/>
    </row>
    <row r="48" spans="1:8" ht="26.25" x14ac:dyDescent="0.25">
      <c r="A48" s="1" t="str">
        <f t="shared" ref="A48:A50" si="4">$A$18</f>
        <v>38.</v>
      </c>
      <c r="B48" s="7" t="s">
        <v>483</v>
      </c>
      <c r="C48" s="18" t="s">
        <v>528</v>
      </c>
      <c r="D48" s="334"/>
      <c r="E48" s="335"/>
      <c r="F48" s="336"/>
      <c r="G48" s="291"/>
      <c r="H48" s="292"/>
    </row>
    <row r="49" spans="1:8" ht="26.25" x14ac:dyDescent="0.25">
      <c r="A49" s="1" t="str">
        <f t="shared" si="4"/>
        <v>38.</v>
      </c>
      <c r="B49" s="7" t="s">
        <v>484</v>
      </c>
      <c r="C49" s="18" t="s">
        <v>529</v>
      </c>
      <c r="D49" s="334"/>
      <c r="E49" s="335"/>
      <c r="F49" s="336"/>
      <c r="G49" s="291"/>
      <c r="H49" s="292"/>
    </row>
    <row r="50" spans="1:8" ht="39" x14ac:dyDescent="0.25">
      <c r="A50" s="1" t="str">
        <f t="shared" si="4"/>
        <v>38.</v>
      </c>
      <c r="B50" s="7" t="s">
        <v>485</v>
      </c>
      <c r="C50" s="18" t="s">
        <v>274</v>
      </c>
      <c r="D50" s="44"/>
      <c r="E50" s="45"/>
      <c r="F50" s="46"/>
      <c r="G50" s="42"/>
      <c r="H50" s="43"/>
    </row>
  </sheetData>
  <mergeCells count="42">
    <mergeCell ref="G13:H13"/>
    <mergeCell ref="G14:H14"/>
    <mergeCell ref="G15:H15"/>
    <mergeCell ref="G16:H16"/>
    <mergeCell ref="G8:H8"/>
    <mergeCell ref="G9:H9"/>
    <mergeCell ref="G10:H10"/>
    <mergeCell ref="G11:H11"/>
    <mergeCell ref="G12:H12"/>
    <mergeCell ref="C8:F8"/>
    <mergeCell ref="C9:F9"/>
    <mergeCell ref="C10:F10"/>
    <mergeCell ref="C11:F11"/>
    <mergeCell ref="C12:F12"/>
    <mergeCell ref="C14:F14"/>
    <mergeCell ref="A47:B47"/>
    <mergeCell ref="D47:F47"/>
    <mergeCell ref="G47:H47"/>
    <mergeCell ref="D49:F49"/>
    <mergeCell ref="G49:H49"/>
    <mergeCell ref="A15:B15"/>
    <mergeCell ref="A16:B16"/>
    <mergeCell ref="A18:B18"/>
    <mergeCell ref="D18:H18"/>
    <mergeCell ref="C15:F15"/>
    <mergeCell ref="C16:F16"/>
    <mergeCell ref="A7:G7"/>
    <mergeCell ref="D48:F48"/>
    <mergeCell ref="G48:H48"/>
    <mergeCell ref="B2:G2"/>
    <mergeCell ref="C3:H3"/>
    <mergeCell ref="C4:H4"/>
    <mergeCell ref="C5:H5"/>
    <mergeCell ref="B6:G6"/>
    <mergeCell ref="A8:B8"/>
    <mergeCell ref="A9:B9"/>
    <mergeCell ref="A10:B10"/>
    <mergeCell ref="A11:B11"/>
    <mergeCell ref="A12:B12"/>
    <mergeCell ref="A13:B13"/>
    <mergeCell ref="A14:B14"/>
    <mergeCell ref="C13:F13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opLeftCell="A13" zoomScaleNormal="100" workbookViewId="0">
      <selection activeCell="G26" sqref="G26"/>
    </sheetView>
  </sheetViews>
  <sheetFormatPr defaultRowHeight="15" x14ac:dyDescent="0.25"/>
  <cols>
    <col min="1" max="1" width="3.85546875" customWidth="1"/>
    <col min="2" max="2" width="5.5703125" customWidth="1"/>
    <col min="3" max="3" width="40.7109375" customWidth="1"/>
    <col min="4" max="4" width="20.7109375" customWidth="1"/>
    <col min="5" max="5" width="15.5703125" customWidth="1"/>
    <col min="6" max="6" width="16.28515625" customWidth="1"/>
    <col min="7" max="7" width="15.5703125" customWidth="1"/>
    <col min="8" max="8" width="20.7109375" customWidth="1"/>
  </cols>
  <sheetData>
    <row r="1" spans="1:8" x14ac:dyDescent="0.25">
      <c r="A1" s="6"/>
      <c r="B1" s="12"/>
      <c r="C1" s="13"/>
      <c r="D1" s="13"/>
      <c r="E1" s="14"/>
      <c r="F1" s="14"/>
      <c r="H1" s="15" t="s">
        <v>17</v>
      </c>
    </row>
    <row r="2" spans="1:8" ht="15.75" x14ac:dyDescent="0.25">
      <c r="A2" s="6"/>
      <c r="B2" s="287"/>
      <c r="C2" s="288"/>
      <c r="D2" s="288"/>
      <c r="E2" s="288"/>
      <c r="F2" s="288"/>
      <c r="G2" s="288"/>
      <c r="H2" s="6"/>
    </row>
    <row r="3" spans="1:8" ht="15.75" customHeight="1" x14ac:dyDescent="0.25">
      <c r="A3" s="6"/>
      <c r="C3" s="290" t="s">
        <v>18</v>
      </c>
      <c r="D3" s="290"/>
      <c r="E3" s="290"/>
      <c r="F3" s="290"/>
      <c r="G3" s="290"/>
      <c r="H3" s="290"/>
    </row>
    <row r="4" spans="1:8" ht="15.4" customHeight="1" x14ac:dyDescent="0.25">
      <c r="A4" s="6"/>
      <c r="C4" s="290" t="s">
        <v>24</v>
      </c>
      <c r="D4" s="290"/>
      <c r="E4" s="290"/>
      <c r="F4" s="290"/>
      <c r="G4" s="290"/>
      <c r="H4" s="290"/>
    </row>
    <row r="5" spans="1:8" ht="15.4" customHeight="1" x14ac:dyDescent="0.25">
      <c r="A5" s="6"/>
      <c r="B5" s="17"/>
      <c r="C5" s="288" t="s">
        <v>108</v>
      </c>
      <c r="D5" s="288"/>
      <c r="E5" s="288"/>
      <c r="F5" s="288"/>
      <c r="G5" s="288"/>
      <c r="H5" s="288"/>
    </row>
    <row r="6" spans="1:8" ht="15.75" x14ac:dyDescent="0.25">
      <c r="A6" s="6"/>
      <c r="B6" s="287"/>
      <c r="C6" s="288"/>
      <c r="D6" s="288"/>
      <c r="E6" s="288"/>
      <c r="F6" s="288"/>
      <c r="G6" s="288"/>
      <c r="H6" s="6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53.25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7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2.7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51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32.2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8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39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6"/>
      <c r="B17" s="6"/>
      <c r="C17" s="6"/>
      <c r="D17" s="6"/>
      <c r="E17" s="6"/>
      <c r="F17" s="6"/>
      <c r="G17" s="6"/>
      <c r="H17" s="6"/>
    </row>
    <row r="18" spans="1:9" ht="31.5" x14ac:dyDescent="0.25">
      <c r="A18" s="307" t="s">
        <v>90</v>
      </c>
      <c r="B18" s="308"/>
      <c r="C18" s="88" t="s">
        <v>107</v>
      </c>
      <c r="D18" s="309" t="s">
        <v>221</v>
      </c>
      <c r="E18" s="310"/>
      <c r="F18" s="310"/>
      <c r="G18" s="310"/>
      <c r="H18" s="311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 t="str">
        <f>$A$18</f>
        <v>3.</v>
      </c>
      <c r="B20" s="77" t="s">
        <v>2</v>
      </c>
      <c r="C20" s="78" t="s">
        <v>104</v>
      </c>
      <c r="D20" s="79" t="s">
        <v>731</v>
      </c>
      <c r="E20" s="80" t="s">
        <v>770</v>
      </c>
      <c r="F20" s="80" t="s">
        <v>806</v>
      </c>
      <c r="G20" s="80" t="s">
        <v>15</v>
      </c>
      <c r="H20" s="80" t="s">
        <v>1</v>
      </c>
    </row>
    <row r="21" spans="1:9" x14ac:dyDescent="0.25">
      <c r="A21" s="1" t="str">
        <f t="shared" ref="A21:A34" si="0">$A$18</f>
        <v>3.</v>
      </c>
      <c r="B21" s="2" t="s">
        <v>34</v>
      </c>
      <c r="C21" s="36" t="s">
        <v>91</v>
      </c>
      <c r="D21" s="8"/>
      <c r="E21" s="4">
        <v>3000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3.</v>
      </c>
      <c r="B22" s="2" t="s">
        <v>35</v>
      </c>
      <c r="C22" s="36" t="s">
        <v>92</v>
      </c>
      <c r="D22" s="8"/>
      <c r="E22" s="4">
        <v>8500</v>
      </c>
      <c r="F22" s="11"/>
      <c r="G22" s="10"/>
      <c r="H22" s="29">
        <f t="shared" ref="H22:H34" si="1">IF(F22,G22/F22,0)</f>
        <v>0</v>
      </c>
    </row>
    <row r="23" spans="1:9" x14ac:dyDescent="0.25">
      <c r="A23" s="1" t="str">
        <f t="shared" si="0"/>
        <v>3.</v>
      </c>
      <c r="B23" s="2" t="s">
        <v>36</v>
      </c>
      <c r="C23" s="36" t="s">
        <v>93</v>
      </c>
      <c r="D23" s="8"/>
      <c r="E23" s="4">
        <v>5500</v>
      </c>
      <c r="F23" s="11"/>
      <c r="G23" s="10"/>
      <c r="H23" s="29">
        <f t="shared" si="1"/>
        <v>0</v>
      </c>
    </row>
    <row r="24" spans="1:9" x14ac:dyDescent="0.25">
      <c r="A24" s="1" t="str">
        <f t="shared" si="0"/>
        <v>3.</v>
      </c>
      <c r="B24" s="2" t="s">
        <v>37</v>
      </c>
      <c r="C24" s="36" t="s">
        <v>94</v>
      </c>
      <c r="D24" s="8"/>
      <c r="E24" s="4">
        <v>4500</v>
      </c>
      <c r="F24" s="11"/>
      <c r="G24" s="10"/>
      <c r="H24" s="29">
        <f t="shared" si="1"/>
        <v>0</v>
      </c>
    </row>
    <row r="25" spans="1:9" x14ac:dyDescent="0.25">
      <c r="A25" s="1" t="str">
        <f t="shared" si="0"/>
        <v>3.</v>
      </c>
      <c r="B25" s="2" t="s">
        <v>38</v>
      </c>
      <c r="C25" s="36" t="s">
        <v>95</v>
      </c>
      <c r="D25" s="8"/>
      <c r="E25" s="4">
        <v>3000</v>
      </c>
      <c r="F25" s="11"/>
      <c r="G25" s="10"/>
      <c r="H25" s="29">
        <f t="shared" si="1"/>
        <v>0</v>
      </c>
    </row>
    <row r="26" spans="1:9" x14ac:dyDescent="0.25">
      <c r="A26" s="1" t="str">
        <f t="shared" si="0"/>
        <v>3.</v>
      </c>
      <c r="B26" s="2" t="s">
        <v>39</v>
      </c>
      <c r="C26" s="36" t="s">
        <v>96</v>
      </c>
      <c r="D26" s="8"/>
      <c r="E26" s="4">
        <v>1500</v>
      </c>
      <c r="F26" s="11"/>
      <c r="G26" s="10"/>
      <c r="H26" s="29">
        <f t="shared" si="1"/>
        <v>0</v>
      </c>
    </row>
    <row r="27" spans="1:9" x14ac:dyDescent="0.25">
      <c r="A27" s="1" t="str">
        <f t="shared" si="0"/>
        <v>3.</v>
      </c>
      <c r="B27" s="2" t="s">
        <v>40</v>
      </c>
      <c r="C27" s="36" t="s">
        <v>97</v>
      </c>
      <c r="D27" s="8"/>
      <c r="E27" s="4">
        <v>1500</v>
      </c>
      <c r="F27" s="11"/>
      <c r="G27" s="10"/>
      <c r="H27" s="29">
        <f t="shared" si="1"/>
        <v>0</v>
      </c>
    </row>
    <row r="28" spans="1:9" x14ac:dyDescent="0.25">
      <c r="A28" s="1" t="str">
        <f t="shared" si="0"/>
        <v>3.</v>
      </c>
      <c r="B28" s="2" t="s">
        <v>89</v>
      </c>
      <c r="C28" s="3" t="s">
        <v>98</v>
      </c>
      <c r="D28" s="25"/>
      <c r="E28" s="4">
        <v>1000</v>
      </c>
      <c r="F28" s="11"/>
      <c r="G28" s="10"/>
      <c r="H28" s="29">
        <f t="shared" si="1"/>
        <v>0</v>
      </c>
    </row>
    <row r="29" spans="1:9" ht="54" x14ac:dyDescent="0.25">
      <c r="A29" s="76" t="str">
        <f t="shared" si="0"/>
        <v>3.</v>
      </c>
      <c r="B29" s="77" t="s">
        <v>3</v>
      </c>
      <c r="C29" s="78" t="s">
        <v>105</v>
      </c>
      <c r="D29" s="79" t="s">
        <v>731</v>
      </c>
      <c r="E29" s="80" t="s">
        <v>727</v>
      </c>
      <c r="F29" s="80" t="s">
        <v>16</v>
      </c>
      <c r="G29" s="80" t="s">
        <v>15</v>
      </c>
      <c r="H29" s="80" t="s">
        <v>1</v>
      </c>
    </row>
    <row r="30" spans="1:9" x14ac:dyDescent="0.25">
      <c r="A30" s="1" t="str">
        <f t="shared" si="0"/>
        <v>3.</v>
      </c>
      <c r="B30" s="2" t="s">
        <v>50</v>
      </c>
      <c r="C30" s="3" t="s">
        <v>99</v>
      </c>
      <c r="D30" s="8"/>
      <c r="E30" s="4">
        <v>20000</v>
      </c>
      <c r="F30" s="11"/>
      <c r="G30" s="10"/>
      <c r="H30" s="29">
        <f t="shared" si="1"/>
        <v>0</v>
      </c>
      <c r="I30" s="21"/>
    </row>
    <row r="31" spans="1:9" x14ac:dyDescent="0.25">
      <c r="A31" s="1" t="str">
        <f t="shared" si="0"/>
        <v>3.</v>
      </c>
      <c r="B31" s="2" t="s">
        <v>51</v>
      </c>
      <c r="C31" s="3" t="s">
        <v>100</v>
      </c>
      <c r="D31" s="8"/>
      <c r="E31" s="4">
        <v>20000</v>
      </c>
      <c r="F31" s="11"/>
      <c r="G31" s="10"/>
      <c r="H31" s="29">
        <f t="shared" si="1"/>
        <v>0</v>
      </c>
      <c r="I31" s="21"/>
    </row>
    <row r="32" spans="1:9" x14ac:dyDescent="0.25">
      <c r="A32" s="1" t="str">
        <f t="shared" si="0"/>
        <v>3.</v>
      </c>
      <c r="B32" s="2" t="s">
        <v>52</v>
      </c>
      <c r="C32" s="3" t="s">
        <v>101</v>
      </c>
      <c r="D32" s="8"/>
      <c r="E32" s="4">
        <v>4500</v>
      </c>
      <c r="F32" s="11"/>
      <c r="G32" s="10"/>
      <c r="H32" s="29">
        <f t="shared" si="1"/>
        <v>0</v>
      </c>
      <c r="I32" s="21"/>
    </row>
    <row r="33" spans="1:9" x14ac:dyDescent="0.25">
      <c r="A33" s="1" t="str">
        <f t="shared" si="0"/>
        <v>3.</v>
      </c>
      <c r="B33" s="2" t="s">
        <v>53</v>
      </c>
      <c r="C33" s="3" t="s">
        <v>102</v>
      </c>
      <c r="D33" s="8"/>
      <c r="E33" s="4">
        <v>3000</v>
      </c>
      <c r="F33" s="11"/>
      <c r="G33" s="10"/>
      <c r="H33" s="29">
        <f t="shared" si="1"/>
        <v>0</v>
      </c>
      <c r="I33" s="21"/>
    </row>
    <row r="34" spans="1:9" x14ac:dyDescent="0.25">
      <c r="A34" s="1" t="str">
        <f t="shared" si="0"/>
        <v>3.</v>
      </c>
      <c r="B34" s="2" t="s">
        <v>54</v>
      </c>
      <c r="C34" s="3" t="s">
        <v>103</v>
      </c>
      <c r="D34" s="8"/>
      <c r="E34" s="4">
        <v>1000</v>
      </c>
      <c r="F34" s="11"/>
      <c r="G34" s="10"/>
      <c r="H34" s="29">
        <f t="shared" si="1"/>
        <v>0</v>
      </c>
      <c r="I34" s="21"/>
    </row>
    <row r="35" spans="1:9" x14ac:dyDescent="0.25">
      <c r="A35" s="72"/>
      <c r="B35" s="73"/>
      <c r="C35" s="81"/>
      <c r="D35" s="82"/>
      <c r="E35" s="82"/>
      <c r="F35" s="82"/>
      <c r="G35" s="83" t="str">
        <f>CONCATENATE("KOPĒJĀ CENA (2*5) par ",A18,"pozīciju bez PVN, EUR :")</f>
        <v>KOPĒJĀ CENA (2*5) par 3.pozīciju bez PVN, EUR :</v>
      </c>
      <c r="H35" s="84">
        <f>SUMPRODUCT(E21:E34,H21:H34)</f>
        <v>0</v>
      </c>
    </row>
    <row r="36" spans="1:9" ht="15" customHeight="1" x14ac:dyDescent="0.25">
      <c r="A36" s="295"/>
      <c r="B36" s="296"/>
      <c r="C36" s="79" t="s">
        <v>7</v>
      </c>
      <c r="D36" s="297" t="s">
        <v>728</v>
      </c>
      <c r="E36" s="298"/>
      <c r="F36" s="299"/>
      <c r="G36" s="297" t="s">
        <v>729</v>
      </c>
      <c r="H36" s="299"/>
    </row>
    <row r="37" spans="1:9" ht="25.5" x14ac:dyDescent="0.25">
      <c r="A37" s="1" t="str">
        <f t="shared" ref="A37:A46" si="2">$A$18</f>
        <v>3.</v>
      </c>
      <c r="B37" s="7" t="s">
        <v>4</v>
      </c>
      <c r="C37" s="19" t="s">
        <v>107</v>
      </c>
      <c r="D37" s="300"/>
      <c r="E37" s="301"/>
      <c r="F37" s="302"/>
      <c r="G37" s="291"/>
      <c r="H37" s="292"/>
    </row>
    <row r="38" spans="1:9" ht="16.5" x14ac:dyDescent="0.25">
      <c r="A38" s="1" t="str">
        <f t="shared" si="2"/>
        <v>3.</v>
      </c>
      <c r="B38" s="7" t="s">
        <v>5</v>
      </c>
      <c r="C38" s="56" t="s">
        <v>697</v>
      </c>
      <c r="D38" s="300"/>
      <c r="E38" s="301"/>
      <c r="F38" s="302"/>
      <c r="G38" s="291"/>
      <c r="H38" s="292"/>
      <c r="I38" s="21"/>
    </row>
    <row r="39" spans="1:9" x14ac:dyDescent="0.25">
      <c r="A39" s="1" t="str">
        <f t="shared" si="2"/>
        <v>3.</v>
      </c>
      <c r="B39" s="7" t="s">
        <v>6</v>
      </c>
      <c r="C39" s="18" t="s">
        <v>106</v>
      </c>
      <c r="D39" s="300"/>
      <c r="E39" s="301"/>
      <c r="F39" s="302"/>
      <c r="G39" s="291"/>
      <c r="H39" s="292"/>
      <c r="I39" t="s">
        <v>72</v>
      </c>
    </row>
    <row r="40" spans="1:9" ht="64.5" x14ac:dyDescent="0.25">
      <c r="A40" s="1" t="str">
        <f t="shared" si="2"/>
        <v>3.</v>
      </c>
      <c r="B40" s="7" t="s">
        <v>8</v>
      </c>
      <c r="C40" s="5" t="s">
        <v>253</v>
      </c>
      <c r="D40" s="300"/>
      <c r="E40" s="301"/>
      <c r="F40" s="302"/>
      <c r="G40" s="291"/>
      <c r="H40" s="292"/>
    </row>
    <row r="41" spans="1:9" ht="39" x14ac:dyDescent="0.25">
      <c r="A41" s="1" t="str">
        <f t="shared" si="2"/>
        <v>3.</v>
      </c>
      <c r="B41" s="7" t="s">
        <v>9</v>
      </c>
      <c r="C41" s="5" t="s">
        <v>109</v>
      </c>
      <c r="D41" s="300"/>
      <c r="E41" s="301"/>
      <c r="F41" s="302"/>
      <c r="G41" s="291"/>
      <c r="H41" s="292"/>
    </row>
    <row r="42" spans="1:9" ht="39" x14ac:dyDescent="0.25">
      <c r="A42" s="1" t="str">
        <f t="shared" si="2"/>
        <v>3.</v>
      </c>
      <c r="B42" s="7" t="s">
        <v>10</v>
      </c>
      <c r="C42" s="5" t="s">
        <v>62</v>
      </c>
      <c r="D42" s="300"/>
      <c r="E42" s="301"/>
      <c r="F42" s="302"/>
      <c r="G42" s="291"/>
      <c r="H42" s="292"/>
    </row>
    <row r="43" spans="1:9" ht="25.5" x14ac:dyDescent="0.25">
      <c r="A43" s="1" t="str">
        <f t="shared" si="2"/>
        <v>3.</v>
      </c>
      <c r="B43" s="7" t="s">
        <v>11</v>
      </c>
      <c r="C43" s="3" t="s">
        <v>110</v>
      </c>
      <c r="D43" s="300"/>
      <c r="E43" s="301"/>
      <c r="F43" s="302"/>
      <c r="G43" s="291"/>
      <c r="H43" s="292"/>
    </row>
    <row r="44" spans="1:9" ht="25.5" x14ac:dyDescent="0.25">
      <c r="A44" s="1" t="str">
        <f t="shared" si="2"/>
        <v>3.</v>
      </c>
      <c r="B44" s="7" t="s">
        <v>12</v>
      </c>
      <c r="C44" s="3" t="s">
        <v>64</v>
      </c>
      <c r="D44" s="300"/>
      <c r="E44" s="301"/>
      <c r="F44" s="302"/>
      <c r="G44" s="291"/>
      <c r="H44" s="292"/>
    </row>
    <row r="45" spans="1:9" ht="25.5" x14ac:dyDescent="0.25">
      <c r="A45" s="1" t="str">
        <f t="shared" si="2"/>
        <v>3.</v>
      </c>
      <c r="B45" s="7" t="s">
        <v>13</v>
      </c>
      <c r="C45" s="3" t="s">
        <v>65</v>
      </c>
      <c r="D45" s="300"/>
      <c r="E45" s="301"/>
      <c r="F45" s="302"/>
      <c r="G45" s="291"/>
      <c r="H45" s="292"/>
    </row>
    <row r="46" spans="1:9" ht="51" x14ac:dyDescent="0.25">
      <c r="A46" s="1" t="str">
        <f t="shared" si="2"/>
        <v>3.</v>
      </c>
      <c r="B46" s="7" t="s">
        <v>14</v>
      </c>
      <c r="C46" s="3" t="s">
        <v>66</v>
      </c>
      <c r="D46" s="300"/>
      <c r="E46" s="301"/>
      <c r="F46" s="302"/>
      <c r="G46" s="291"/>
      <c r="H46" s="292"/>
    </row>
    <row r="47" spans="1:9" ht="25.5" x14ac:dyDescent="0.25">
      <c r="A47" s="1" t="str">
        <f>$A$18</f>
        <v>3.</v>
      </c>
      <c r="B47" s="7" t="s">
        <v>68</v>
      </c>
      <c r="C47" s="20" t="s">
        <v>195</v>
      </c>
      <c r="D47" s="300"/>
      <c r="E47" s="301"/>
      <c r="F47" s="302"/>
      <c r="G47" s="291"/>
      <c r="H47" s="292"/>
    </row>
    <row r="48" spans="1:9" x14ac:dyDescent="0.25">
      <c r="A48" s="1" t="str">
        <f t="shared" ref="A48:A61" si="3">$A$18</f>
        <v>3.</v>
      </c>
      <c r="B48" s="7" t="s">
        <v>177</v>
      </c>
      <c r="C48" s="3" t="s">
        <v>91</v>
      </c>
      <c r="D48" s="300"/>
      <c r="E48" s="301"/>
      <c r="F48" s="302"/>
      <c r="G48" s="291"/>
      <c r="H48" s="292"/>
      <c r="I48" s="21"/>
    </row>
    <row r="49" spans="1:11" x14ac:dyDescent="0.25">
      <c r="A49" s="1" t="str">
        <f t="shared" si="3"/>
        <v>3.</v>
      </c>
      <c r="B49" s="7" t="s">
        <v>178</v>
      </c>
      <c r="C49" s="3" t="s">
        <v>92</v>
      </c>
      <c r="D49" s="300"/>
      <c r="E49" s="301"/>
      <c r="F49" s="302"/>
      <c r="G49" s="291"/>
      <c r="H49" s="292"/>
      <c r="I49" s="21"/>
    </row>
    <row r="50" spans="1:11" x14ac:dyDescent="0.25">
      <c r="A50" s="1" t="str">
        <f t="shared" si="3"/>
        <v>3.</v>
      </c>
      <c r="B50" s="7" t="s">
        <v>187</v>
      </c>
      <c r="C50" s="3" t="s">
        <v>93</v>
      </c>
      <c r="D50" s="300"/>
      <c r="E50" s="301"/>
      <c r="F50" s="302"/>
      <c r="G50" s="291"/>
      <c r="H50" s="292"/>
      <c r="I50" s="21"/>
    </row>
    <row r="51" spans="1:11" x14ac:dyDescent="0.25">
      <c r="A51" s="1" t="str">
        <f t="shared" si="3"/>
        <v>3.</v>
      </c>
      <c r="B51" s="7" t="s">
        <v>188</v>
      </c>
      <c r="C51" s="3" t="s">
        <v>94</v>
      </c>
      <c r="D51" s="300"/>
      <c r="E51" s="301"/>
      <c r="F51" s="302"/>
      <c r="G51" s="291"/>
      <c r="H51" s="292"/>
      <c r="I51" s="21"/>
    </row>
    <row r="52" spans="1:11" x14ac:dyDescent="0.25">
      <c r="A52" s="1" t="str">
        <f t="shared" si="3"/>
        <v>3.</v>
      </c>
      <c r="B52" s="7" t="s">
        <v>189</v>
      </c>
      <c r="C52" s="3" t="s">
        <v>95</v>
      </c>
      <c r="D52" s="300"/>
      <c r="E52" s="301"/>
      <c r="F52" s="302"/>
      <c r="G52" s="291"/>
      <c r="H52" s="292"/>
      <c r="I52" s="21"/>
    </row>
    <row r="53" spans="1:11" x14ac:dyDescent="0.25">
      <c r="A53" s="1" t="str">
        <f t="shared" si="3"/>
        <v>3.</v>
      </c>
      <c r="B53" s="7" t="s">
        <v>190</v>
      </c>
      <c r="C53" s="3" t="s">
        <v>96</v>
      </c>
      <c r="D53" s="300"/>
      <c r="E53" s="301"/>
      <c r="F53" s="302"/>
      <c r="G53" s="291"/>
      <c r="H53" s="292"/>
      <c r="I53" s="21"/>
    </row>
    <row r="54" spans="1:11" x14ac:dyDescent="0.25">
      <c r="A54" s="1" t="str">
        <f t="shared" si="3"/>
        <v>3.</v>
      </c>
      <c r="B54" s="7" t="s">
        <v>191</v>
      </c>
      <c r="C54" s="3" t="s">
        <v>97</v>
      </c>
      <c r="D54" s="300"/>
      <c r="E54" s="301"/>
      <c r="F54" s="302"/>
      <c r="G54" s="291"/>
      <c r="H54" s="292"/>
      <c r="I54" s="21"/>
    </row>
    <row r="55" spans="1:11" x14ac:dyDescent="0.25">
      <c r="A55" s="1" t="str">
        <f t="shared" si="3"/>
        <v>3.</v>
      </c>
      <c r="B55" s="7" t="s">
        <v>196</v>
      </c>
      <c r="C55" s="3" t="s">
        <v>98</v>
      </c>
      <c r="D55" s="300"/>
      <c r="E55" s="301"/>
      <c r="F55" s="302"/>
      <c r="G55" s="291"/>
      <c r="H55" s="292"/>
      <c r="I55" s="21"/>
    </row>
    <row r="56" spans="1:11" ht="38.25" x14ac:dyDescent="0.25">
      <c r="A56" s="1" t="str">
        <f t="shared" si="3"/>
        <v>3.</v>
      </c>
      <c r="B56" s="2" t="s">
        <v>69</v>
      </c>
      <c r="C56" s="20" t="s">
        <v>705</v>
      </c>
      <c r="D56" s="300"/>
      <c r="E56" s="301"/>
      <c r="F56" s="302"/>
      <c r="G56" s="291"/>
      <c r="H56" s="292"/>
    </row>
    <row r="57" spans="1:11" x14ac:dyDescent="0.25">
      <c r="A57" s="1" t="str">
        <f t="shared" si="3"/>
        <v>3.</v>
      </c>
      <c r="B57" s="2" t="s">
        <v>74</v>
      </c>
      <c r="C57" s="3" t="s">
        <v>99</v>
      </c>
      <c r="D57" s="300"/>
      <c r="E57" s="301"/>
      <c r="F57" s="302"/>
      <c r="G57" s="291"/>
      <c r="H57" s="292"/>
      <c r="I57" s="21"/>
    </row>
    <row r="58" spans="1:11" x14ac:dyDescent="0.25">
      <c r="A58" s="1" t="str">
        <f t="shared" si="3"/>
        <v>3.</v>
      </c>
      <c r="B58" s="2" t="s">
        <v>75</v>
      </c>
      <c r="C58" s="3" t="s">
        <v>100</v>
      </c>
      <c r="D58" s="300"/>
      <c r="E58" s="301"/>
      <c r="F58" s="302"/>
      <c r="G58" s="291"/>
      <c r="H58" s="292"/>
      <c r="I58" s="21"/>
    </row>
    <row r="59" spans="1:11" x14ac:dyDescent="0.25">
      <c r="A59" s="1" t="str">
        <f t="shared" si="3"/>
        <v>3.</v>
      </c>
      <c r="B59" s="2" t="s">
        <v>76</v>
      </c>
      <c r="C59" s="3" t="s">
        <v>101</v>
      </c>
      <c r="D59" s="300"/>
      <c r="E59" s="301"/>
      <c r="F59" s="302"/>
      <c r="G59" s="291"/>
      <c r="H59" s="292"/>
      <c r="I59" s="21"/>
    </row>
    <row r="60" spans="1:11" x14ac:dyDescent="0.25">
      <c r="A60" s="1" t="str">
        <f t="shared" si="3"/>
        <v>3.</v>
      </c>
      <c r="B60" s="2" t="s">
        <v>77</v>
      </c>
      <c r="C60" s="3" t="s">
        <v>102</v>
      </c>
      <c r="D60" s="300"/>
      <c r="E60" s="301"/>
      <c r="F60" s="302"/>
      <c r="G60" s="291"/>
      <c r="H60" s="292"/>
      <c r="I60" s="21"/>
    </row>
    <row r="61" spans="1:11" x14ac:dyDescent="0.25">
      <c r="A61" s="1" t="str">
        <f t="shared" si="3"/>
        <v>3.</v>
      </c>
      <c r="B61" s="2" t="s">
        <v>78</v>
      </c>
      <c r="C61" s="3" t="s">
        <v>103</v>
      </c>
      <c r="D61" s="300"/>
      <c r="E61" s="301"/>
      <c r="F61" s="302"/>
      <c r="G61" s="291"/>
      <c r="H61" s="292"/>
      <c r="I61" s="21"/>
      <c r="K61" s="21"/>
    </row>
    <row r="62" spans="1:11" x14ac:dyDescent="0.25">
      <c r="A62" s="9"/>
      <c r="B62" s="9"/>
      <c r="C62" s="9"/>
      <c r="D62" s="9"/>
      <c r="E62" s="9"/>
      <c r="F62" s="9"/>
      <c r="G62" s="9"/>
      <c r="H62" s="9"/>
    </row>
  </sheetData>
  <mergeCells count="88">
    <mergeCell ref="D61:F61"/>
    <mergeCell ref="G61:H61"/>
    <mergeCell ref="D58:F58"/>
    <mergeCell ref="G58:H58"/>
    <mergeCell ref="D59:F59"/>
    <mergeCell ref="G59:H59"/>
    <mergeCell ref="D60:F60"/>
    <mergeCell ref="G60:H60"/>
    <mergeCell ref="D54:F54"/>
    <mergeCell ref="G54:H54"/>
    <mergeCell ref="D56:F56"/>
    <mergeCell ref="G56:H56"/>
    <mergeCell ref="D57:F57"/>
    <mergeCell ref="G57:H57"/>
    <mergeCell ref="D55:F55"/>
    <mergeCell ref="G55:H55"/>
    <mergeCell ref="D51:F51"/>
    <mergeCell ref="G51:H51"/>
    <mergeCell ref="D52:F52"/>
    <mergeCell ref="G52:H52"/>
    <mergeCell ref="D53:F53"/>
    <mergeCell ref="G53:H53"/>
    <mergeCell ref="D48:F48"/>
    <mergeCell ref="G48:H48"/>
    <mergeCell ref="D49:F49"/>
    <mergeCell ref="G49:H49"/>
    <mergeCell ref="D50:F50"/>
    <mergeCell ref="G50:H50"/>
    <mergeCell ref="D46:F46"/>
    <mergeCell ref="G46:H46"/>
    <mergeCell ref="D47:F47"/>
    <mergeCell ref="G47:H47"/>
    <mergeCell ref="D44:F44"/>
    <mergeCell ref="G44:H44"/>
    <mergeCell ref="D45:F45"/>
    <mergeCell ref="G45:H45"/>
    <mergeCell ref="D36:F36"/>
    <mergeCell ref="G36:H36"/>
    <mergeCell ref="D18:H18"/>
    <mergeCell ref="C16:F16"/>
    <mergeCell ref="G16:H16"/>
    <mergeCell ref="A7:G7"/>
    <mergeCell ref="A14:B14"/>
    <mergeCell ref="A15:B15"/>
    <mergeCell ref="C13:F13"/>
    <mergeCell ref="C14:F14"/>
    <mergeCell ref="C15:F15"/>
    <mergeCell ref="C8:F8"/>
    <mergeCell ref="C9:F9"/>
    <mergeCell ref="C10:F10"/>
    <mergeCell ref="C11:F11"/>
    <mergeCell ref="C12:F12"/>
    <mergeCell ref="G8:H8"/>
    <mergeCell ref="G9:H9"/>
    <mergeCell ref="G10:H10"/>
    <mergeCell ref="G11:H11"/>
    <mergeCell ref="G12:H12"/>
    <mergeCell ref="B2:G2"/>
    <mergeCell ref="C3:H3"/>
    <mergeCell ref="C4:H4"/>
    <mergeCell ref="C5:H5"/>
    <mergeCell ref="B6:G6"/>
    <mergeCell ref="D37:F37"/>
    <mergeCell ref="G37:H37"/>
    <mergeCell ref="D38:F38"/>
    <mergeCell ref="G38:H38"/>
    <mergeCell ref="A8:B8"/>
    <mergeCell ref="A9:B9"/>
    <mergeCell ref="A10:B10"/>
    <mergeCell ref="A11:B11"/>
    <mergeCell ref="A12:B12"/>
    <mergeCell ref="A13:B13"/>
    <mergeCell ref="G13:H13"/>
    <mergeCell ref="G14:H14"/>
    <mergeCell ref="G15:H15"/>
    <mergeCell ref="A16:B16"/>
    <mergeCell ref="A18:B18"/>
    <mergeCell ref="A36:B36"/>
    <mergeCell ref="D42:F42"/>
    <mergeCell ref="G42:H42"/>
    <mergeCell ref="D43:F43"/>
    <mergeCell ref="D39:F39"/>
    <mergeCell ref="G39:H39"/>
    <mergeCell ref="D40:F40"/>
    <mergeCell ref="G40:H40"/>
    <mergeCell ref="D41:F41"/>
    <mergeCell ref="G41:H41"/>
    <mergeCell ref="G43:H43"/>
  </mergeCells>
  <phoneticPr fontId="10" type="noConversion"/>
  <pageMargins left="0.7" right="0.7" top="0.75" bottom="0.75" header="0.3" footer="0.3"/>
  <pageSetup paperSize="9" scale="88" fitToHeight="0" orientation="landscape" horizontalDpi="4294967293" r:id="rId1"/>
  <rowBreaks count="1" manualBreakCount="1">
    <brk id="17" max="16383" man="1"/>
  </rowBreaks>
  <ignoredErrors>
    <ignoredError sqref="B20 B29 B37:B47 B56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6" zoomScaleNormal="100" workbookViewId="0">
      <selection activeCell="K23" sqref="K2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5703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489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490</v>
      </c>
      <c r="B18" s="294"/>
      <c r="C18" s="71" t="s">
        <v>491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353</v>
      </c>
      <c r="D20" s="79" t="s">
        <v>731</v>
      </c>
      <c r="E20" s="80" t="s">
        <v>773</v>
      </c>
      <c r="F20" s="80" t="s">
        <v>809</v>
      </c>
      <c r="G20" s="80" t="s">
        <v>804</v>
      </c>
      <c r="H20" s="80" t="s">
        <v>791</v>
      </c>
    </row>
    <row r="21" spans="1:8" ht="26.25" x14ac:dyDescent="0.25">
      <c r="A21" s="1" t="str">
        <f t="shared" ref="A21:A41" si="0">$A$18</f>
        <v>39.</v>
      </c>
      <c r="B21" s="7" t="s">
        <v>2</v>
      </c>
      <c r="C21" s="56" t="s">
        <v>492</v>
      </c>
      <c r="D21" s="8"/>
      <c r="E21" s="4">
        <v>15</v>
      </c>
      <c r="F21" s="11"/>
      <c r="G21" s="10"/>
      <c r="H21" s="29">
        <f>IF(F21,G21/F21,0)</f>
        <v>0</v>
      </c>
    </row>
    <row r="22" spans="1:8" ht="26.25" x14ac:dyDescent="0.25">
      <c r="A22" s="1" t="str">
        <f t="shared" si="0"/>
        <v>39.</v>
      </c>
      <c r="B22" s="7" t="s">
        <v>3</v>
      </c>
      <c r="C22" s="56" t="s">
        <v>494</v>
      </c>
      <c r="D22" s="8"/>
      <c r="E22" s="4">
        <v>200</v>
      </c>
      <c r="F22" s="11"/>
      <c r="G22" s="10"/>
      <c r="H22" s="29">
        <f t="shared" ref="H22:H41" si="1">IF(F22,G22/F22,0)</f>
        <v>0</v>
      </c>
    </row>
    <row r="23" spans="1:8" ht="26.25" x14ac:dyDescent="0.25">
      <c r="A23" s="1" t="str">
        <f t="shared" si="0"/>
        <v>39.</v>
      </c>
      <c r="B23" s="7" t="s">
        <v>4</v>
      </c>
      <c r="C23" s="56" t="s">
        <v>493</v>
      </c>
      <c r="D23" s="8"/>
      <c r="E23" s="4">
        <v>100</v>
      </c>
      <c r="F23" s="11"/>
      <c r="G23" s="10"/>
      <c r="H23" s="29">
        <f t="shared" si="1"/>
        <v>0</v>
      </c>
    </row>
    <row r="24" spans="1:8" ht="26.25" x14ac:dyDescent="0.25">
      <c r="A24" s="1" t="str">
        <f t="shared" si="0"/>
        <v>39.</v>
      </c>
      <c r="B24" s="7" t="s">
        <v>5</v>
      </c>
      <c r="C24" s="56" t="s">
        <v>495</v>
      </c>
      <c r="D24" s="8"/>
      <c r="E24" s="4">
        <v>20</v>
      </c>
      <c r="F24" s="11"/>
      <c r="G24" s="10"/>
      <c r="H24" s="29">
        <f t="shared" si="1"/>
        <v>0</v>
      </c>
    </row>
    <row r="25" spans="1:8" ht="26.25" x14ac:dyDescent="0.25">
      <c r="A25" s="1" t="str">
        <f t="shared" si="0"/>
        <v>39.</v>
      </c>
      <c r="B25" s="7" t="s">
        <v>6</v>
      </c>
      <c r="C25" s="56" t="s">
        <v>496</v>
      </c>
      <c r="D25" s="8"/>
      <c r="E25" s="4">
        <v>20</v>
      </c>
      <c r="F25" s="11"/>
      <c r="G25" s="10"/>
      <c r="H25" s="29">
        <f t="shared" si="1"/>
        <v>0</v>
      </c>
    </row>
    <row r="26" spans="1:8" ht="26.25" x14ac:dyDescent="0.25">
      <c r="A26" s="1" t="str">
        <f t="shared" si="0"/>
        <v>39.</v>
      </c>
      <c r="B26" s="7" t="s">
        <v>8</v>
      </c>
      <c r="C26" s="56" t="s">
        <v>497</v>
      </c>
      <c r="D26" s="8"/>
      <c r="E26" s="4">
        <v>40</v>
      </c>
      <c r="F26" s="11"/>
      <c r="G26" s="10"/>
      <c r="H26" s="29">
        <f t="shared" si="1"/>
        <v>0</v>
      </c>
    </row>
    <row r="27" spans="1:8" ht="26.25" x14ac:dyDescent="0.25">
      <c r="A27" s="1" t="str">
        <f t="shared" si="0"/>
        <v>39.</v>
      </c>
      <c r="B27" s="7" t="s">
        <v>9</v>
      </c>
      <c r="C27" s="56" t="s">
        <v>498</v>
      </c>
      <c r="D27" s="8"/>
      <c r="E27" s="4">
        <v>50</v>
      </c>
      <c r="F27" s="11"/>
      <c r="G27" s="10"/>
      <c r="H27" s="29">
        <f t="shared" si="1"/>
        <v>0</v>
      </c>
    </row>
    <row r="28" spans="1:8" ht="26.25" x14ac:dyDescent="0.25">
      <c r="A28" s="1" t="str">
        <f t="shared" si="0"/>
        <v>39.</v>
      </c>
      <c r="B28" s="7" t="s">
        <v>10</v>
      </c>
      <c r="C28" s="56" t="s">
        <v>499</v>
      </c>
      <c r="D28" s="8"/>
      <c r="E28" s="4">
        <v>50</v>
      </c>
      <c r="F28" s="11"/>
      <c r="G28" s="10"/>
      <c r="H28" s="29">
        <f t="shared" si="1"/>
        <v>0</v>
      </c>
    </row>
    <row r="29" spans="1:8" ht="26.25" x14ac:dyDescent="0.25">
      <c r="A29" s="1" t="str">
        <f t="shared" si="0"/>
        <v>39.</v>
      </c>
      <c r="B29" s="7" t="s">
        <v>11</v>
      </c>
      <c r="C29" s="56" t="s">
        <v>500</v>
      </c>
      <c r="D29" s="8"/>
      <c r="E29" s="4">
        <v>50</v>
      </c>
      <c r="F29" s="11"/>
      <c r="G29" s="10"/>
      <c r="H29" s="29">
        <f t="shared" si="1"/>
        <v>0</v>
      </c>
    </row>
    <row r="30" spans="1:8" ht="26.25" x14ac:dyDescent="0.25">
      <c r="A30" s="1" t="str">
        <f t="shared" si="0"/>
        <v>39.</v>
      </c>
      <c r="B30" s="7" t="s">
        <v>12</v>
      </c>
      <c r="C30" s="56" t="s">
        <v>501</v>
      </c>
      <c r="D30" s="8"/>
      <c r="E30" s="4">
        <v>100</v>
      </c>
      <c r="F30" s="11"/>
      <c r="G30" s="10"/>
      <c r="H30" s="29">
        <f t="shared" si="1"/>
        <v>0</v>
      </c>
    </row>
    <row r="31" spans="1:8" ht="26.25" x14ac:dyDescent="0.25">
      <c r="A31" s="1" t="str">
        <f t="shared" si="0"/>
        <v>39.</v>
      </c>
      <c r="B31" s="7" t="s">
        <v>13</v>
      </c>
      <c r="C31" s="56" t="s">
        <v>502</v>
      </c>
      <c r="D31" s="8"/>
      <c r="E31" s="4">
        <v>100</v>
      </c>
      <c r="F31" s="11"/>
      <c r="G31" s="10"/>
      <c r="H31" s="29">
        <f t="shared" si="1"/>
        <v>0</v>
      </c>
    </row>
    <row r="32" spans="1:8" ht="26.25" x14ac:dyDescent="0.25">
      <c r="A32" s="1" t="str">
        <f t="shared" si="0"/>
        <v>39.</v>
      </c>
      <c r="B32" s="7" t="s">
        <v>14</v>
      </c>
      <c r="C32" s="56" t="s">
        <v>503</v>
      </c>
      <c r="D32" s="8"/>
      <c r="E32" s="4">
        <v>100</v>
      </c>
      <c r="F32" s="11"/>
      <c r="G32" s="10"/>
      <c r="H32" s="29">
        <f t="shared" si="1"/>
        <v>0</v>
      </c>
    </row>
    <row r="33" spans="1:8" ht="26.25" x14ac:dyDescent="0.25">
      <c r="A33" s="1" t="str">
        <f t="shared" si="0"/>
        <v>39.</v>
      </c>
      <c r="B33" s="7" t="s">
        <v>68</v>
      </c>
      <c r="C33" s="56" t="s">
        <v>504</v>
      </c>
      <c r="D33" s="8"/>
      <c r="E33" s="4">
        <v>100</v>
      </c>
      <c r="F33" s="11"/>
      <c r="G33" s="10"/>
      <c r="H33" s="29">
        <f t="shared" si="1"/>
        <v>0</v>
      </c>
    </row>
    <row r="34" spans="1:8" ht="26.25" x14ac:dyDescent="0.25">
      <c r="A34" s="1" t="str">
        <f t="shared" si="0"/>
        <v>39.</v>
      </c>
      <c r="B34" s="7" t="s">
        <v>69</v>
      </c>
      <c r="C34" s="56" t="s">
        <v>505</v>
      </c>
      <c r="D34" s="8"/>
      <c r="E34" s="4">
        <v>100</v>
      </c>
      <c r="F34" s="11"/>
      <c r="G34" s="10"/>
      <c r="H34" s="29">
        <f t="shared" si="1"/>
        <v>0</v>
      </c>
    </row>
    <row r="35" spans="1:8" ht="26.25" x14ac:dyDescent="0.25">
      <c r="A35" s="1" t="str">
        <f t="shared" si="0"/>
        <v>39.</v>
      </c>
      <c r="B35" s="7" t="s">
        <v>73</v>
      </c>
      <c r="C35" s="56" t="s">
        <v>506</v>
      </c>
      <c r="D35" s="8"/>
      <c r="E35" s="4">
        <v>100</v>
      </c>
      <c r="F35" s="11"/>
      <c r="G35" s="10"/>
      <c r="H35" s="29">
        <f t="shared" si="1"/>
        <v>0</v>
      </c>
    </row>
    <row r="36" spans="1:8" ht="26.25" x14ac:dyDescent="0.25">
      <c r="A36" s="1" t="str">
        <f t="shared" si="0"/>
        <v>39.</v>
      </c>
      <c r="B36" s="7" t="s">
        <v>473</v>
      </c>
      <c r="C36" s="56" t="s">
        <v>507</v>
      </c>
      <c r="D36" s="8"/>
      <c r="E36" s="4">
        <v>50</v>
      </c>
      <c r="F36" s="11"/>
      <c r="G36" s="10"/>
      <c r="H36" s="29">
        <f t="shared" si="1"/>
        <v>0</v>
      </c>
    </row>
    <row r="37" spans="1:8" ht="26.25" x14ac:dyDescent="0.25">
      <c r="A37" s="1" t="str">
        <f t="shared" si="0"/>
        <v>39.</v>
      </c>
      <c r="B37" s="7" t="s">
        <v>474</v>
      </c>
      <c r="C37" s="56" t="s">
        <v>508</v>
      </c>
      <c r="D37" s="8"/>
      <c r="E37" s="4">
        <v>100</v>
      </c>
      <c r="F37" s="11"/>
      <c r="G37" s="10"/>
      <c r="H37" s="29">
        <f t="shared" si="1"/>
        <v>0</v>
      </c>
    </row>
    <row r="38" spans="1:8" ht="26.25" x14ac:dyDescent="0.25">
      <c r="A38" s="1" t="str">
        <f t="shared" si="0"/>
        <v>39.</v>
      </c>
      <c r="B38" s="7" t="s">
        <v>475</v>
      </c>
      <c r="C38" s="56" t="s">
        <v>509</v>
      </c>
      <c r="D38" s="8"/>
      <c r="E38" s="4">
        <v>50</v>
      </c>
      <c r="F38" s="11"/>
      <c r="G38" s="10"/>
      <c r="H38" s="29">
        <f t="shared" si="1"/>
        <v>0</v>
      </c>
    </row>
    <row r="39" spans="1:8" ht="26.25" x14ac:dyDescent="0.25">
      <c r="A39" s="1" t="str">
        <f t="shared" si="0"/>
        <v>39.</v>
      </c>
      <c r="B39" s="7" t="s">
        <v>476</v>
      </c>
      <c r="C39" s="56" t="s">
        <v>510</v>
      </c>
      <c r="D39" s="8"/>
      <c r="E39" s="4">
        <v>50</v>
      </c>
      <c r="F39" s="11"/>
      <c r="G39" s="10"/>
      <c r="H39" s="29">
        <f t="shared" si="1"/>
        <v>0</v>
      </c>
    </row>
    <row r="40" spans="1:8" ht="26.25" x14ac:dyDescent="0.25">
      <c r="A40" s="1" t="str">
        <f t="shared" si="0"/>
        <v>39.</v>
      </c>
      <c r="B40" s="7" t="s">
        <v>477</v>
      </c>
      <c r="C40" s="56" t="s">
        <v>511</v>
      </c>
      <c r="D40" s="8"/>
      <c r="E40" s="4">
        <v>50</v>
      </c>
      <c r="F40" s="11"/>
      <c r="G40" s="10"/>
      <c r="H40" s="29">
        <f t="shared" si="1"/>
        <v>0</v>
      </c>
    </row>
    <row r="41" spans="1:8" ht="26.25" x14ac:dyDescent="0.25">
      <c r="A41" s="1" t="str">
        <f t="shared" si="0"/>
        <v>39.</v>
      </c>
      <c r="B41" s="7" t="s">
        <v>478</v>
      </c>
      <c r="C41" s="56" t="s">
        <v>512</v>
      </c>
      <c r="D41" s="8"/>
      <c r="E41" s="4">
        <v>50</v>
      </c>
      <c r="F41" s="11"/>
      <c r="G41" s="10"/>
      <c r="H41" s="29">
        <f t="shared" si="1"/>
        <v>0</v>
      </c>
    </row>
    <row r="42" spans="1:8" x14ac:dyDescent="0.25">
      <c r="A42" s="72"/>
      <c r="B42" s="73"/>
      <c r="C42" s="81"/>
      <c r="D42" s="82"/>
      <c r="E42" s="82"/>
      <c r="F42" s="82"/>
      <c r="G42" s="83" t="str">
        <f>CONCATENATE("KOPĒJĀ CENA (2*5) par ",A18,"pozīciju bez PVN, EUR :")</f>
        <v>KOPĒJĀ CENA (2*5) par 39.pozīciju bez PVN, EUR :</v>
      </c>
      <c r="H42" s="87">
        <f>SUMPRODUCT(E21:E41,H21:H41)</f>
        <v>0</v>
      </c>
    </row>
    <row r="43" spans="1:8" ht="15" customHeight="1" x14ac:dyDescent="0.25">
      <c r="A43" s="295"/>
      <c r="B43" s="296"/>
      <c r="C43" s="79" t="s">
        <v>7</v>
      </c>
      <c r="D43" s="297" t="s">
        <v>728</v>
      </c>
      <c r="E43" s="298"/>
      <c r="F43" s="299"/>
      <c r="G43" s="297" t="s">
        <v>729</v>
      </c>
      <c r="H43" s="299"/>
    </row>
    <row r="44" spans="1:8" ht="26.25" x14ac:dyDescent="0.25">
      <c r="A44" s="1" t="str">
        <f t="shared" ref="A44:A46" si="2">$A$18</f>
        <v>39.</v>
      </c>
      <c r="B44" s="7" t="s">
        <v>479</v>
      </c>
      <c r="C44" s="18" t="s">
        <v>491</v>
      </c>
      <c r="D44" s="334"/>
      <c r="E44" s="335"/>
      <c r="F44" s="336"/>
      <c r="G44" s="291"/>
      <c r="H44" s="292"/>
    </row>
    <row r="45" spans="1:8" ht="26.25" x14ac:dyDescent="0.25">
      <c r="A45" s="1" t="str">
        <f t="shared" si="2"/>
        <v>39.</v>
      </c>
      <c r="B45" s="7" t="s">
        <v>480</v>
      </c>
      <c r="C45" s="18" t="s">
        <v>533</v>
      </c>
      <c r="D45" s="334"/>
      <c r="E45" s="335"/>
      <c r="F45" s="336"/>
      <c r="G45" s="291"/>
      <c r="H45" s="292"/>
    </row>
    <row r="46" spans="1:8" ht="39" x14ac:dyDescent="0.25">
      <c r="A46" s="1" t="str">
        <f t="shared" si="2"/>
        <v>39.</v>
      </c>
      <c r="B46" s="7" t="s">
        <v>481</v>
      </c>
      <c r="C46" s="18" t="s">
        <v>274</v>
      </c>
      <c r="D46" s="53"/>
      <c r="E46" s="54"/>
      <c r="F46" s="55"/>
      <c r="G46" s="51"/>
      <c r="H46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45:F45"/>
    <mergeCell ref="G45:H45"/>
    <mergeCell ref="D44:F44"/>
    <mergeCell ref="G44:H44"/>
    <mergeCell ref="A18:B18"/>
    <mergeCell ref="D18:H18"/>
    <mergeCell ref="A43:B43"/>
    <mergeCell ref="D43:F43"/>
    <mergeCell ref="G43:H43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workbookViewId="0">
      <selection activeCell="K28" sqref="K28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71093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513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ht="15.75" customHeigh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.7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514</v>
      </c>
      <c r="B18" s="294"/>
      <c r="C18" s="71" t="s">
        <v>531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353</v>
      </c>
      <c r="D20" s="79" t="s">
        <v>731</v>
      </c>
      <c r="E20" s="80" t="s">
        <v>773</v>
      </c>
      <c r="F20" s="80" t="s">
        <v>809</v>
      </c>
      <c r="G20" s="80" t="s">
        <v>790</v>
      </c>
      <c r="H20" s="80" t="s">
        <v>791</v>
      </c>
    </row>
    <row r="21" spans="1:8" ht="26.25" x14ac:dyDescent="0.25">
      <c r="A21" s="1" t="str">
        <f t="shared" ref="A21:A33" si="0">$A$18</f>
        <v>40.</v>
      </c>
      <c r="B21" s="7" t="s">
        <v>2</v>
      </c>
      <c r="C21" s="56" t="s">
        <v>515</v>
      </c>
      <c r="D21" s="8"/>
      <c r="E21" s="4">
        <v>100</v>
      </c>
      <c r="F21" s="11"/>
      <c r="G21" s="10"/>
      <c r="H21" s="29">
        <f>IF(F21,G21/F21,0)</f>
        <v>0</v>
      </c>
    </row>
    <row r="22" spans="1:8" ht="26.25" x14ac:dyDescent="0.25">
      <c r="A22" s="1" t="str">
        <f t="shared" si="0"/>
        <v>40.</v>
      </c>
      <c r="B22" s="7" t="s">
        <v>3</v>
      </c>
      <c r="C22" s="56" t="s">
        <v>516</v>
      </c>
      <c r="D22" s="8"/>
      <c r="E22" s="4">
        <v>100</v>
      </c>
      <c r="F22" s="11"/>
      <c r="G22" s="10"/>
      <c r="H22" s="29">
        <f t="shared" ref="H22:H33" si="1">IF(F22,G22/F22,0)</f>
        <v>0</v>
      </c>
    </row>
    <row r="23" spans="1:8" x14ac:dyDescent="0.25">
      <c r="A23" s="1" t="str">
        <f t="shared" si="0"/>
        <v>40.</v>
      </c>
      <c r="B23" s="7" t="s">
        <v>4</v>
      </c>
      <c r="C23" s="56" t="s">
        <v>517</v>
      </c>
      <c r="D23" s="8"/>
      <c r="E23" s="4">
        <v>50</v>
      </c>
      <c r="F23" s="11"/>
      <c r="G23" s="10"/>
      <c r="H23" s="29">
        <f t="shared" si="1"/>
        <v>0</v>
      </c>
    </row>
    <row r="24" spans="1:8" ht="26.25" x14ac:dyDescent="0.25">
      <c r="A24" s="1" t="str">
        <f t="shared" si="0"/>
        <v>40.</v>
      </c>
      <c r="B24" s="7" t="s">
        <v>5</v>
      </c>
      <c r="C24" s="56" t="s">
        <v>518</v>
      </c>
      <c r="D24" s="8"/>
      <c r="E24" s="4">
        <v>50</v>
      </c>
      <c r="F24" s="11"/>
      <c r="G24" s="10"/>
      <c r="H24" s="29">
        <f t="shared" si="1"/>
        <v>0</v>
      </c>
    </row>
    <row r="25" spans="1:8" x14ac:dyDescent="0.25">
      <c r="A25" s="1" t="str">
        <f t="shared" si="0"/>
        <v>40.</v>
      </c>
      <c r="B25" s="7" t="s">
        <v>6</v>
      </c>
      <c r="C25" s="56" t="s">
        <v>519</v>
      </c>
      <c r="D25" s="8"/>
      <c r="E25" s="4">
        <v>50</v>
      </c>
      <c r="F25" s="11"/>
      <c r="G25" s="10"/>
      <c r="H25" s="29">
        <f t="shared" si="1"/>
        <v>0</v>
      </c>
    </row>
    <row r="26" spans="1:8" ht="26.25" x14ac:dyDescent="0.25">
      <c r="A26" s="1" t="str">
        <f t="shared" si="0"/>
        <v>40.</v>
      </c>
      <c r="B26" s="7" t="s">
        <v>8</v>
      </c>
      <c r="C26" s="56" t="s">
        <v>520</v>
      </c>
      <c r="D26" s="8"/>
      <c r="E26" s="4">
        <v>50</v>
      </c>
      <c r="F26" s="11"/>
      <c r="G26" s="10"/>
      <c r="H26" s="29">
        <f t="shared" si="1"/>
        <v>0</v>
      </c>
    </row>
    <row r="27" spans="1:8" ht="26.25" x14ac:dyDescent="0.25">
      <c r="A27" s="1" t="str">
        <f t="shared" si="0"/>
        <v>40.</v>
      </c>
      <c r="B27" s="7" t="s">
        <v>9</v>
      </c>
      <c r="C27" s="56" t="s">
        <v>521</v>
      </c>
      <c r="D27" s="8"/>
      <c r="E27" s="4">
        <v>20</v>
      </c>
      <c r="F27" s="11"/>
      <c r="G27" s="10"/>
      <c r="H27" s="29">
        <f t="shared" si="1"/>
        <v>0</v>
      </c>
    </row>
    <row r="28" spans="1:8" ht="26.25" x14ac:dyDescent="0.25">
      <c r="A28" s="1" t="str">
        <f t="shared" si="0"/>
        <v>40.</v>
      </c>
      <c r="B28" s="7" t="s">
        <v>10</v>
      </c>
      <c r="C28" s="56" t="s">
        <v>522</v>
      </c>
      <c r="D28" s="8"/>
      <c r="E28" s="4">
        <v>50</v>
      </c>
      <c r="F28" s="11"/>
      <c r="G28" s="10"/>
      <c r="H28" s="29">
        <f t="shared" si="1"/>
        <v>0</v>
      </c>
    </row>
    <row r="29" spans="1:8" x14ac:dyDescent="0.25">
      <c r="A29" s="1" t="str">
        <f t="shared" si="0"/>
        <v>40.</v>
      </c>
      <c r="B29" s="7" t="s">
        <v>11</v>
      </c>
      <c r="C29" s="56" t="s">
        <v>523</v>
      </c>
      <c r="D29" s="8"/>
      <c r="E29" s="4">
        <v>50</v>
      </c>
      <c r="F29" s="11"/>
      <c r="G29" s="10"/>
      <c r="H29" s="29">
        <f t="shared" si="1"/>
        <v>0</v>
      </c>
    </row>
    <row r="30" spans="1:8" ht="26.25" x14ac:dyDescent="0.25">
      <c r="A30" s="1" t="str">
        <f t="shared" si="0"/>
        <v>40.</v>
      </c>
      <c r="B30" s="7" t="s">
        <v>12</v>
      </c>
      <c r="C30" s="56" t="s">
        <v>524</v>
      </c>
      <c r="D30" s="8"/>
      <c r="E30" s="4">
        <v>100</v>
      </c>
      <c r="F30" s="11"/>
      <c r="G30" s="10"/>
      <c r="H30" s="29">
        <f t="shared" si="1"/>
        <v>0</v>
      </c>
    </row>
    <row r="31" spans="1:8" x14ac:dyDescent="0.25">
      <c r="A31" s="1" t="str">
        <f t="shared" si="0"/>
        <v>40.</v>
      </c>
      <c r="B31" s="7" t="s">
        <v>13</v>
      </c>
      <c r="C31" s="56" t="s">
        <v>525</v>
      </c>
      <c r="D31" s="8"/>
      <c r="E31" s="4">
        <v>50</v>
      </c>
      <c r="F31" s="11"/>
      <c r="G31" s="10"/>
      <c r="H31" s="29">
        <f t="shared" si="1"/>
        <v>0</v>
      </c>
    </row>
    <row r="32" spans="1:8" x14ac:dyDescent="0.25">
      <c r="A32" s="1" t="str">
        <f t="shared" si="0"/>
        <v>40.</v>
      </c>
      <c r="B32" s="7" t="s">
        <v>14</v>
      </c>
      <c r="C32" s="56" t="s">
        <v>526</v>
      </c>
      <c r="D32" s="8"/>
      <c r="E32" s="4">
        <v>50</v>
      </c>
      <c r="F32" s="11"/>
      <c r="G32" s="10"/>
      <c r="H32" s="29">
        <f t="shared" si="1"/>
        <v>0</v>
      </c>
    </row>
    <row r="33" spans="1:8" ht="26.25" x14ac:dyDescent="0.25">
      <c r="A33" s="1" t="str">
        <f t="shared" si="0"/>
        <v>40.</v>
      </c>
      <c r="B33" s="7" t="s">
        <v>68</v>
      </c>
      <c r="C33" s="56" t="s">
        <v>527</v>
      </c>
      <c r="D33" s="8"/>
      <c r="E33" s="4">
        <v>1000</v>
      </c>
      <c r="F33" s="11"/>
      <c r="G33" s="10"/>
      <c r="H33" s="29">
        <f t="shared" si="1"/>
        <v>0</v>
      </c>
    </row>
    <row r="34" spans="1:8" x14ac:dyDescent="0.25">
      <c r="A34" s="72"/>
      <c r="B34" s="73"/>
      <c r="C34" s="81"/>
      <c r="D34" s="82"/>
      <c r="E34" s="82"/>
      <c r="F34" s="82"/>
      <c r="G34" s="83" t="str">
        <f>CONCATENATE("KOPĒJĀ CENA (2*5) par ",A18,"pozīciju bez PVN, EUR :")</f>
        <v>KOPĒJĀ CENA (2*5) par 40.pozīciju bez PVN, EUR :</v>
      </c>
      <c r="H34" s="87">
        <f>SUMPRODUCT(E21:E33,H21:H33)</f>
        <v>0</v>
      </c>
    </row>
    <row r="35" spans="1:8" ht="15" customHeight="1" x14ac:dyDescent="0.25">
      <c r="A35" s="295"/>
      <c r="B35" s="296"/>
      <c r="C35" s="79" t="s">
        <v>7</v>
      </c>
      <c r="D35" s="297" t="s">
        <v>728</v>
      </c>
      <c r="E35" s="298"/>
      <c r="F35" s="299"/>
      <c r="G35" s="297" t="s">
        <v>729</v>
      </c>
      <c r="H35" s="299"/>
    </row>
    <row r="36" spans="1:8" ht="26.25" x14ac:dyDescent="0.25">
      <c r="A36" s="1" t="str">
        <f t="shared" ref="A36:A38" si="2">$A$18</f>
        <v>40.</v>
      </c>
      <c r="B36" s="7" t="s">
        <v>69</v>
      </c>
      <c r="C36" s="18" t="s">
        <v>531</v>
      </c>
      <c r="D36" s="334"/>
      <c r="E36" s="335"/>
      <c r="F36" s="336"/>
      <c r="G36" s="291"/>
      <c r="H36" s="292"/>
    </row>
    <row r="37" spans="1:8" ht="26.25" x14ac:dyDescent="0.25">
      <c r="A37" s="1" t="str">
        <f t="shared" si="2"/>
        <v>40.</v>
      </c>
      <c r="B37" s="7" t="s">
        <v>73</v>
      </c>
      <c r="C37" s="18" t="s">
        <v>532</v>
      </c>
      <c r="D37" s="334"/>
      <c r="E37" s="335"/>
      <c r="F37" s="336"/>
      <c r="G37" s="291"/>
      <c r="H37" s="292"/>
    </row>
    <row r="38" spans="1:8" ht="39" x14ac:dyDescent="0.25">
      <c r="A38" s="1" t="str">
        <f t="shared" si="2"/>
        <v>40.</v>
      </c>
      <c r="B38" s="7" t="s">
        <v>473</v>
      </c>
      <c r="C38" s="18" t="s">
        <v>274</v>
      </c>
      <c r="D38" s="53"/>
      <c r="E38" s="54"/>
      <c r="F38" s="55"/>
      <c r="G38" s="51"/>
      <c r="H38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7:F37"/>
    <mergeCell ref="G37:H37"/>
    <mergeCell ref="D36:F36"/>
    <mergeCell ref="G36:H36"/>
    <mergeCell ref="A18:B18"/>
    <mergeCell ref="D18:H18"/>
    <mergeCell ref="A35:B35"/>
    <mergeCell ref="D35:F35"/>
    <mergeCell ref="G35:H35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7" zoomScaleNormal="100" workbookViewId="0">
      <selection activeCell="L35" sqref="L3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5703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534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31.5" x14ac:dyDescent="0.25">
      <c r="A18" s="293" t="s">
        <v>536</v>
      </c>
      <c r="B18" s="294"/>
      <c r="C18" s="71" t="s">
        <v>535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353</v>
      </c>
      <c r="D20" s="79" t="s">
        <v>731</v>
      </c>
      <c r="E20" s="80" t="s">
        <v>811</v>
      </c>
      <c r="F20" s="80" t="s">
        <v>809</v>
      </c>
      <c r="G20" s="80" t="s">
        <v>790</v>
      </c>
      <c r="H20" s="80" t="s">
        <v>791</v>
      </c>
    </row>
    <row r="21" spans="1:8" ht="26.25" x14ac:dyDescent="0.25">
      <c r="A21" s="1" t="str">
        <f t="shared" ref="A21:A26" si="0">$A$18</f>
        <v>41.</v>
      </c>
      <c r="B21" s="7" t="s">
        <v>2</v>
      </c>
      <c r="C21" s="56" t="s">
        <v>538</v>
      </c>
      <c r="D21" s="8"/>
      <c r="E21" s="4">
        <v>100</v>
      </c>
      <c r="F21" s="11"/>
      <c r="G21" s="10"/>
      <c r="H21" s="29">
        <f>IF(F21,G21/F21,0)</f>
        <v>0</v>
      </c>
    </row>
    <row r="22" spans="1:8" ht="26.25" x14ac:dyDescent="0.25">
      <c r="A22" s="1" t="str">
        <f t="shared" si="0"/>
        <v>41.</v>
      </c>
      <c r="B22" s="7" t="s">
        <v>3</v>
      </c>
      <c r="C22" s="56" t="s">
        <v>539</v>
      </c>
      <c r="D22" s="8"/>
      <c r="E22" s="4">
        <v>20</v>
      </c>
      <c r="F22" s="11"/>
      <c r="G22" s="10"/>
      <c r="H22" s="29">
        <f t="shared" ref="H22:H26" si="1">IF(F22,G22/F22,0)</f>
        <v>0</v>
      </c>
    </row>
    <row r="23" spans="1:8" ht="26.25" x14ac:dyDescent="0.25">
      <c r="A23" s="1" t="str">
        <f t="shared" si="0"/>
        <v>41.</v>
      </c>
      <c r="B23" s="7" t="s">
        <v>4</v>
      </c>
      <c r="C23" s="56" t="s">
        <v>540</v>
      </c>
      <c r="D23" s="8"/>
      <c r="E23" s="4">
        <v>20</v>
      </c>
      <c r="F23" s="11"/>
      <c r="G23" s="10"/>
      <c r="H23" s="29">
        <f t="shared" si="1"/>
        <v>0</v>
      </c>
    </row>
    <row r="24" spans="1:8" ht="26.25" x14ac:dyDescent="0.25">
      <c r="A24" s="1" t="str">
        <f t="shared" si="0"/>
        <v>41.</v>
      </c>
      <c r="B24" s="7" t="s">
        <v>5</v>
      </c>
      <c r="C24" s="56" t="s">
        <v>541</v>
      </c>
      <c r="D24" s="8"/>
      <c r="E24" s="4">
        <v>20</v>
      </c>
      <c r="F24" s="11"/>
      <c r="G24" s="10"/>
      <c r="H24" s="29">
        <f t="shared" si="1"/>
        <v>0</v>
      </c>
    </row>
    <row r="25" spans="1:8" ht="26.25" x14ac:dyDescent="0.25">
      <c r="A25" s="1" t="str">
        <f t="shared" si="0"/>
        <v>41.</v>
      </c>
      <c r="B25" s="7" t="s">
        <v>6</v>
      </c>
      <c r="C25" s="56" t="s">
        <v>542</v>
      </c>
      <c r="D25" s="8"/>
      <c r="E25" s="4">
        <v>100</v>
      </c>
      <c r="F25" s="11"/>
      <c r="G25" s="10"/>
      <c r="H25" s="29">
        <f t="shared" si="1"/>
        <v>0</v>
      </c>
    </row>
    <row r="26" spans="1:8" ht="26.25" x14ac:dyDescent="0.25">
      <c r="A26" s="1" t="str">
        <f t="shared" si="0"/>
        <v>41.</v>
      </c>
      <c r="B26" s="7" t="s">
        <v>8</v>
      </c>
      <c r="C26" s="56" t="s">
        <v>543</v>
      </c>
      <c r="D26" s="8"/>
      <c r="E26" s="4">
        <v>100</v>
      </c>
      <c r="F26" s="11"/>
      <c r="G26" s="10"/>
      <c r="H26" s="29">
        <f t="shared" si="1"/>
        <v>0</v>
      </c>
    </row>
    <row r="27" spans="1:8" x14ac:dyDescent="0.25">
      <c r="A27" s="72"/>
      <c r="B27" s="73"/>
      <c r="C27" s="81"/>
      <c r="D27" s="82"/>
      <c r="E27" s="82"/>
      <c r="F27" s="82"/>
      <c r="G27" s="83" t="str">
        <f>CONCATENATE("KOPĒJĀ CENA (2*5) par ",A18,"pozīciju bez PVN, EUR :")</f>
        <v>KOPĒJĀ CENA (2*5) par 41.pozīciju bez PVN, EUR :</v>
      </c>
      <c r="H27" s="87">
        <f>SUMPRODUCT(E21:E26,H21:H26)</f>
        <v>0</v>
      </c>
    </row>
    <row r="28" spans="1:8" ht="15" customHeight="1" x14ac:dyDescent="0.25">
      <c r="A28" s="295"/>
      <c r="B28" s="296"/>
      <c r="C28" s="79" t="s">
        <v>7</v>
      </c>
      <c r="D28" s="297" t="s">
        <v>728</v>
      </c>
      <c r="E28" s="298"/>
      <c r="F28" s="299"/>
      <c r="G28" s="297" t="s">
        <v>729</v>
      </c>
      <c r="H28" s="299"/>
    </row>
    <row r="29" spans="1:8" ht="13.5" customHeight="1" x14ac:dyDescent="0.25">
      <c r="A29" s="1" t="str">
        <f t="shared" ref="A29:A31" si="2">$A$18</f>
        <v>41.</v>
      </c>
      <c r="B29" s="7" t="s">
        <v>9</v>
      </c>
      <c r="C29" s="18" t="s">
        <v>535</v>
      </c>
      <c r="D29" s="334"/>
      <c r="E29" s="335"/>
      <c r="F29" s="336"/>
      <c r="G29" s="291"/>
      <c r="H29" s="292"/>
    </row>
    <row r="30" spans="1:8" ht="26.25" x14ac:dyDescent="0.25">
      <c r="A30" s="1" t="str">
        <f t="shared" si="2"/>
        <v>41.</v>
      </c>
      <c r="B30" s="7" t="s">
        <v>10</v>
      </c>
      <c r="C30" s="18" t="s">
        <v>537</v>
      </c>
      <c r="D30" s="334"/>
      <c r="E30" s="335"/>
      <c r="F30" s="336"/>
      <c r="G30" s="291"/>
      <c r="H30" s="292"/>
    </row>
    <row r="31" spans="1:8" ht="39" x14ac:dyDescent="0.25">
      <c r="A31" s="1" t="str">
        <f t="shared" si="2"/>
        <v>41.</v>
      </c>
      <c r="B31" s="7" t="s">
        <v>11</v>
      </c>
      <c r="C31" s="18" t="s">
        <v>274</v>
      </c>
      <c r="D31" s="53"/>
      <c r="E31" s="54"/>
      <c r="F31" s="55"/>
      <c r="G31" s="51"/>
      <c r="H31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0:F30"/>
    <mergeCell ref="G30:H30"/>
    <mergeCell ref="A18:B18"/>
    <mergeCell ref="D18:H18"/>
    <mergeCell ref="A28:B28"/>
    <mergeCell ref="D28:F28"/>
    <mergeCell ref="G28:H28"/>
    <mergeCell ref="D29:F29"/>
    <mergeCell ref="G29:H29"/>
  </mergeCells>
  <phoneticPr fontId="10" type="noConversion"/>
  <pageMargins left="0.7" right="0.7" top="0.75" bottom="0.75" header="0.3" footer="0.3"/>
  <pageSetup paperSize="9" scale="84" fitToHeight="0" orientation="landscape" verticalDpi="0" r:id="rId1"/>
  <rowBreaks count="1" manualBreakCount="1">
    <brk id="17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7" zoomScaleNormal="100" workbookViewId="0">
      <selection activeCell="L31" sqref="L3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9.140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16"/>
      <c r="C2" s="290" t="s">
        <v>18</v>
      </c>
      <c r="D2" s="290"/>
      <c r="E2" s="290"/>
      <c r="F2" s="290"/>
      <c r="G2" s="290"/>
      <c r="H2" s="290"/>
    </row>
    <row r="3" spans="1:8" ht="15.75" x14ac:dyDescent="0.25">
      <c r="A3" s="9"/>
      <c r="B3" s="16"/>
      <c r="C3" s="290" t="s">
        <v>24</v>
      </c>
      <c r="D3" s="290"/>
      <c r="E3" s="290"/>
      <c r="F3" s="290"/>
      <c r="G3" s="290"/>
      <c r="H3" s="290"/>
    </row>
    <row r="4" spans="1:8" ht="15.75" x14ac:dyDescent="0.25">
      <c r="A4" s="9"/>
      <c r="B4" s="17"/>
      <c r="C4" s="288" t="s">
        <v>544</v>
      </c>
      <c r="D4" s="288"/>
      <c r="E4" s="288"/>
      <c r="F4" s="288"/>
      <c r="G4" s="288"/>
      <c r="H4" s="288"/>
    </row>
    <row r="5" spans="1:8" ht="15.75" x14ac:dyDescent="0.25">
      <c r="A5" s="9"/>
      <c r="B5" s="287"/>
      <c r="C5" s="288"/>
      <c r="D5" s="288"/>
      <c r="E5" s="288"/>
      <c r="F5" s="288"/>
      <c r="G5" s="288"/>
      <c r="H5" s="9"/>
    </row>
    <row r="6" spans="1:8" ht="15" customHeight="1" x14ac:dyDescent="0.25">
      <c r="A6" s="289" t="s">
        <v>19</v>
      </c>
      <c r="B6" s="289"/>
      <c r="C6" s="289"/>
      <c r="D6" s="289"/>
      <c r="E6" s="289"/>
      <c r="F6" s="289"/>
      <c r="G6" s="289"/>
      <c r="H6" s="26"/>
    </row>
    <row r="7" spans="1:8" s="16" customFormat="1" ht="15" customHeight="1" x14ac:dyDescent="0.25">
      <c r="A7" s="284">
        <v>1</v>
      </c>
      <c r="B7" s="285"/>
      <c r="C7" s="327" t="s">
        <v>20</v>
      </c>
      <c r="D7" s="328"/>
      <c r="E7" s="328"/>
      <c r="F7" s="328"/>
      <c r="G7" s="286"/>
      <c r="H7" s="286"/>
    </row>
    <row r="8" spans="1:8" s="16" customFormat="1" x14ac:dyDescent="0.25">
      <c r="A8" s="284">
        <v>2</v>
      </c>
      <c r="B8" s="285"/>
      <c r="C8" s="325" t="s">
        <v>21</v>
      </c>
      <c r="D8" s="326"/>
      <c r="E8" s="326"/>
      <c r="F8" s="326"/>
      <c r="G8" s="286"/>
      <c r="H8" s="286"/>
    </row>
    <row r="9" spans="1:8" s="16" customFormat="1" ht="45" customHeight="1" x14ac:dyDescent="0.25">
      <c r="A9" s="284">
        <v>3</v>
      </c>
      <c r="B9" s="285"/>
      <c r="C9" s="327" t="s">
        <v>22</v>
      </c>
      <c r="D9" s="328"/>
      <c r="E9" s="328"/>
      <c r="F9" s="328"/>
      <c r="G9" s="283"/>
      <c r="H9" s="283"/>
    </row>
    <row r="10" spans="1:8" s="16" customFormat="1" ht="29.25" customHeight="1" x14ac:dyDescent="0.25">
      <c r="A10" s="284">
        <v>4</v>
      </c>
      <c r="B10" s="285"/>
      <c r="C10" s="325" t="s">
        <v>23</v>
      </c>
      <c r="D10" s="326"/>
      <c r="E10" s="326"/>
      <c r="F10" s="326"/>
      <c r="G10" s="283"/>
      <c r="H10" s="283"/>
    </row>
    <row r="11" spans="1:8" s="16" customFormat="1" ht="45" customHeight="1" x14ac:dyDescent="0.25">
      <c r="A11" s="284">
        <v>5</v>
      </c>
      <c r="B11" s="285"/>
      <c r="C11" s="327" t="s">
        <v>726</v>
      </c>
      <c r="D11" s="328"/>
      <c r="E11" s="328"/>
      <c r="F11" s="328"/>
      <c r="G11" s="282" t="s">
        <v>734</v>
      </c>
      <c r="H11" s="282"/>
    </row>
    <row r="12" spans="1:8" s="16" customFormat="1" ht="45" customHeight="1" x14ac:dyDescent="0.25">
      <c r="A12" s="284">
        <v>6</v>
      </c>
      <c r="B12" s="285"/>
      <c r="C12" s="325" t="s">
        <v>730</v>
      </c>
      <c r="D12" s="326"/>
      <c r="E12" s="326"/>
      <c r="F12" s="326"/>
      <c r="G12" s="282" t="s">
        <v>734</v>
      </c>
      <c r="H12" s="282"/>
    </row>
    <row r="13" spans="1:8" s="16" customFormat="1" ht="30" customHeight="1" x14ac:dyDescent="0.25">
      <c r="A13" s="284">
        <v>7</v>
      </c>
      <c r="B13" s="285"/>
      <c r="C13" s="325" t="s">
        <v>732</v>
      </c>
      <c r="D13" s="326"/>
      <c r="E13" s="326"/>
      <c r="F13" s="326"/>
      <c r="G13" s="283"/>
      <c r="H13" s="283"/>
    </row>
    <row r="14" spans="1:8" s="16" customFormat="1" ht="45" customHeight="1" x14ac:dyDescent="0.25">
      <c r="A14" s="284">
        <v>8</v>
      </c>
      <c r="B14" s="285"/>
      <c r="C14" s="325" t="s">
        <v>733</v>
      </c>
      <c r="D14" s="326"/>
      <c r="E14" s="326"/>
      <c r="F14" s="326"/>
      <c r="G14" s="286"/>
      <c r="H14" s="286"/>
    </row>
    <row r="15" spans="1:8" s="16" customFormat="1" ht="45" customHeight="1" x14ac:dyDescent="0.25">
      <c r="A15" s="284">
        <v>9</v>
      </c>
      <c r="B15" s="285"/>
      <c r="C15" s="325" t="s">
        <v>739</v>
      </c>
      <c r="D15" s="326"/>
      <c r="E15" s="326"/>
      <c r="F15" s="326"/>
      <c r="G15" s="282" t="s">
        <v>735</v>
      </c>
      <c r="H15" s="282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ht="31.5" x14ac:dyDescent="0.25">
      <c r="A17" s="293" t="s">
        <v>545</v>
      </c>
      <c r="B17" s="294"/>
      <c r="C17" s="71" t="s">
        <v>546</v>
      </c>
      <c r="D17" s="306" t="s">
        <v>221</v>
      </c>
      <c r="E17" s="304"/>
      <c r="F17" s="304"/>
      <c r="G17" s="304"/>
      <c r="H17" s="305"/>
    </row>
    <row r="18" spans="1:8" x14ac:dyDescent="0.25">
      <c r="A18" s="72"/>
      <c r="B18" s="73"/>
      <c r="C18" s="74" t="s">
        <v>0</v>
      </c>
      <c r="D18" s="75">
        <v>1</v>
      </c>
      <c r="E18" s="75">
        <v>2</v>
      </c>
      <c r="F18" s="75">
        <v>3</v>
      </c>
      <c r="G18" s="75">
        <v>4</v>
      </c>
      <c r="H18" s="75" t="s">
        <v>71</v>
      </c>
    </row>
    <row r="19" spans="1:8" ht="42.75" x14ac:dyDescent="0.25">
      <c r="A19" s="76"/>
      <c r="B19" s="86"/>
      <c r="C19" s="74" t="s">
        <v>353</v>
      </c>
      <c r="D19" s="79" t="s">
        <v>731</v>
      </c>
      <c r="E19" s="80" t="s">
        <v>811</v>
      </c>
      <c r="F19" s="80" t="s">
        <v>809</v>
      </c>
      <c r="G19" s="80" t="s">
        <v>821</v>
      </c>
      <c r="H19" s="80" t="s">
        <v>791</v>
      </c>
    </row>
    <row r="20" spans="1:8" ht="26.25" x14ac:dyDescent="0.25">
      <c r="A20" s="1" t="str">
        <f t="shared" ref="A20:A26" si="0">$A$17</f>
        <v>42.</v>
      </c>
      <c r="B20" s="7" t="s">
        <v>2</v>
      </c>
      <c r="C20" s="56" t="s">
        <v>713</v>
      </c>
      <c r="D20" s="8"/>
      <c r="E20" s="4">
        <v>20</v>
      </c>
      <c r="F20" s="11"/>
      <c r="G20" s="10"/>
      <c r="H20" s="29">
        <f>IF(F20,G20/F20,0)</f>
        <v>0</v>
      </c>
    </row>
    <row r="21" spans="1:8" ht="26.25" x14ac:dyDescent="0.25">
      <c r="A21" s="1" t="str">
        <f t="shared" si="0"/>
        <v>42.</v>
      </c>
      <c r="B21" s="7" t="s">
        <v>4</v>
      </c>
      <c r="C21" s="56" t="s">
        <v>714</v>
      </c>
      <c r="D21" s="8"/>
      <c r="E21" s="4">
        <v>50</v>
      </c>
      <c r="F21" s="11"/>
      <c r="G21" s="10"/>
      <c r="H21" s="29">
        <f t="shared" ref="H21:H26" si="1">IF(F21,G21/F21,0)</f>
        <v>0</v>
      </c>
    </row>
    <row r="22" spans="1:8" ht="26.25" x14ac:dyDescent="0.25">
      <c r="A22" s="1" t="str">
        <f t="shared" si="0"/>
        <v>42.</v>
      </c>
      <c r="B22" s="7" t="s">
        <v>6</v>
      </c>
      <c r="C22" s="56" t="s">
        <v>547</v>
      </c>
      <c r="D22" s="8"/>
      <c r="E22" s="4">
        <v>60</v>
      </c>
      <c r="F22" s="11"/>
      <c r="G22" s="10"/>
      <c r="H22" s="29">
        <f t="shared" si="1"/>
        <v>0</v>
      </c>
    </row>
    <row r="23" spans="1:8" ht="26.25" x14ac:dyDescent="0.25">
      <c r="A23" s="1" t="str">
        <f t="shared" si="0"/>
        <v>42.</v>
      </c>
      <c r="B23" s="7" t="s">
        <v>8</v>
      </c>
      <c r="C23" s="56" t="s">
        <v>548</v>
      </c>
      <c r="D23" s="8"/>
      <c r="E23" s="4">
        <v>40</v>
      </c>
      <c r="F23" s="11"/>
      <c r="G23" s="10"/>
      <c r="H23" s="29">
        <f t="shared" si="1"/>
        <v>0</v>
      </c>
    </row>
    <row r="24" spans="1:8" ht="26.25" x14ac:dyDescent="0.25">
      <c r="A24" s="1" t="str">
        <f t="shared" si="0"/>
        <v>42.</v>
      </c>
      <c r="B24" s="7" t="s">
        <v>9</v>
      </c>
      <c r="C24" s="56" t="s">
        <v>549</v>
      </c>
      <c r="D24" s="8"/>
      <c r="E24" s="4">
        <v>40</v>
      </c>
      <c r="F24" s="11"/>
      <c r="G24" s="10"/>
      <c r="H24" s="29">
        <f t="shared" si="1"/>
        <v>0</v>
      </c>
    </row>
    <row r="25" spans="1:8" ht="26.25" x14ac:dyDescent="0.25">
      <c r="A25" s="1" t="str">
        <f t="shared" si="0"/>
        <v>42.</v>
      </c>
      <c r="B25" s="7" t="s">
        <v>10</v>
      </c>
      <c r="C25" s="56" t="s">
        <v>550</v>
      </c>
      <c r="D25" s="8"/>
      <c r="E25" s="4">
        <v>20</v>
      </c>
      <c r="F25" s="11"/>
      <c r="G25" s="10"/>
      <c r="H25" s="29">
        <f t="shared" si="1"/>
        <v>0</v>
      </c>
    </row>
    <row r="26" spans="1:8" ht="26.25" x14ac:dyDescent="0.25">
      <c r="A26" s="1" t="str">
        <f t="shared" si="0"/>
        <v>42.</v>
      </c>
      <c r="B26" s="7" t="s">
        <v>11</v>
      </c>
      <c r="C26" s="56" t="s">
        <v>715</v>
      </c>
      <c r="D26" s="8"/>
      <c r="E26" s="4">
        <v>20</v>
      </c>
      <c r="F26" s="11"/>
      <c r="G26" s="10"/>
      <c r="H26" s="29">
        <f t="shared" si="1"/>
        <v>0</v>
      </c>
    </row>
    <row r="27" spans="1:8" x14ac:dyDescent="0.25">
      <c r="A27" s="72"/>
      <c r="B27" s="73"/>
      <c r="C27" s="81"/>
      <c r="D27" s="82"/>
      <c r="E27" s="82"/>
      <c r="F27" s="82"/>
      <c r="G27" s="83" t="str">
        <f>CONCATENATE("KOPĒJĀ CENA (2*5) par ",A17,"pozīciju bez PVN, EUR :")</f>
        <v>KOPĒJĀ CENA (2*5) par 42.pozīciju bez PVN, EUR :</v>
      </c>
      <c r="H27" s="87">
        <f>SUMPRODUCT(E20:E26,H20:H26)</f>
        <v>0</v>
      </c>
    </row>
    <row r="28" spans="1:8" ht="15" customHeight="1" x14ac:dyDescent="0.25">
      <c r="A28" s="295"/>
      <c r="B28" s="296"/>
      <c r="C28" s="79" t="s">
        <v>7</v>
      </c>
      <c r="D28" s="297" t="s">
        <v>728</v>
      </c>
      <c r="E28" s="298"/>
      <c r="F28" s="299"/>
      <c r="G28" s="297" t="s">
        <v>729</v>
      </c>
      <c r="H28" s="299"/>
    </row>
    <row r="29" spans="1:8" x14ac:dyDescent="0.25">
      <c r="A29" s="1" t="str">
        <f t="shared" ref="A29:A39" si="2">$A$17</f>
        <v>42.</v>
      </c>
      <c r="B29" s="7" t="s">
        <v>12</v>
      </c>
      <c r="C29" s="18" t="s">
        <v>546</v>
      </c>
      <c r="D29" s="334"/>
      <c r="E29" s="335"/>
      <c r="F29" s="336"/>
      <c r="G29" s="291"/>
      <c r="H29" s="292"/>
    </row>
    <row r="30" spans="1:8" ht="26.25" x14ac:dyDescent="0.25">
      <c r="A30" s="1" t="str">
        <f t="shared" si="2"/>
        <v>42.</v>
      </c>
      <c r="B30" s="7" t="s">
        <v>13</v>
      </c>
      <c r="C30" s="18" t="s">
        <v>551</v>
      </c>
      <c r="D30" s="334"/>
      <c r="E30" s="335"/>
      <c r="F30" s="336"/>
      <c r="G30" s="291"/>
      <c r="H30" s="292"/>
    </row>
    <row r="31" spans="1:8" ht="39" x14ac:dyDescent="0.25">
      <c r="A31" s="1" t="str">
        <f t="shared" si="2"/>
        <v>42.</v>
      </c>
      <c r="B31" s="7" t="s">
        <v>14</v>
      </c>
      <c r="C31" s="18" t="s">
        <v>274</v>
      </c>
      <c r="D31" s="53"/>
      <c r="E31" s="54"/>
      <c r="F31" s="55"/>
      <c r="G31" s="51"/>
      <c r="H31" s="52"/>
    </row>
    <row r="32" spans="1:8" x14ac:dyDescent="0.25">
      <c r="A32" s="1" t="str">
        <f t="shared" si="2"/>
        <v>42.</v>
      </c>
      <c r="B32" s="7" t="s">
        <v>68</v>
      </c>
      <c r="C32" s="20" t="s">
        <v>486</v>
      </c>
      <c r="D32" s="53"/>
      <c r="E32" s="54"/>
      <c r="F32" s="55"/>
      <c r="G32" s="51"/>
      <c r="H32" s="52"/>
    </row>
    <row r="33" spans="1:8" ht="26.25" x14ac:dyDescent="0.25">
      <c r="A33" s="1" t="str">
        <f t="shared" si="2"/>
        <v>42.</v>
      </c>
      <c r="B33" s="7" t="s">
        <v>177</v>
      </c>
      <c r="C33" s="56" t="s">
        <v>713</v>
      </c>
      <c r="D33" s="53"/>
      <c r="E33" s="54"/>
      <c r="F33" s="55"/>
      <c r="G33" s="51"/>
      <c r="H33" s="52"/>
    </row>
    <row r="34" spans="1:8" ht="26.25" x14ac:dyDescent="0.25">
      <c r="A34" s="1" t="str">
        <f t="shared" si="2"/>
        <v>42.</v>
      </c>
      <c r="B34" s="7" t="s">
        <v>178</v>
      </c>
      <c r="C34" s="56" t="s">
        <v>714</v>
      </c>
      <c r="D34" s="53"/>
      <c r="E34" s="54"/>
      <c r="F34" s="55"/>
      <c r="G34" s="51"/>
      <c r="H34" s="52"/>
    </row>
    <row r="35" spans="1:8" ht="26.25" x14ac:dyDescent="0.25">
      <c r="A35" s="1" t="str">
        <f t="shared" si="2"/>
        <v>42.</v>
      </c>
      <c r="B35" s="7" t="s">
        <v>187</v>
      </c>
      <c r="C35" s="56" t="s">
        <v>547</v>
      </c>
      <c r="D35" s="53"/>
      <c r="E35" s="54"/>
      <c r="F35" s="55"/>
      <c r="G35" s="51"/>
      <c r="H35" s="52"/>
    </row>
    <row r="36" spans="1:8" ht="26.25" x14ac:dyDescent="0.25">
      <c r="A36" s="1" t="str">
        <f t="shared" si="2"/>
        <v>42.</v>
      </c>
      <c r="B36" s="7" t="s">
        <v>188</v>
      </c>
      <c r="C36" s="56" t="s">
        <v>548</v>
      </c>
      <c r="D36" s="53"/>
      <c r="E36" s="54"/>
      <c r="F36" s="55"/>
      <c r="G36" s="51"/>
      <c r="H36" s="52"/>
    </row>
    <row r="37" spans="1:8" ht="26.25" x14ac:dyDescent="0.25">
      <c r="A37" s="1" t="str">
        <f t="shared" si="2"/>
        <v>42.</v>
      </c>
      <c r="B37" s="7" t="s">
        <v>189</v>
      </c>
      <c r="C37" s="56" t="s">
        <v>549</v>
      </c>
      <c r="D37" s="53"/>
      <c r="E37" s="54"/>
      <c r="F37" s="55"/>
      <c r="G37" s="51"/>
      <c r="H37" s="52"/>
    </row>
    <row r="38" spans="1:8" ht="26.25" x14ac:dyDescent="0.25">
      <c r="A38" s="1" t="str">
        <f t="shared" si="2"/>
        <v>42.</v>
      </c>
      <c r="B38" s="7" t="s">
        <v>190</v>
      </c>
      <c r="C38" s="56" t="s">
        <v>550</v>
      </c>
      <c r="D38" s="53"/>
      <c r="E38" s="54"/>
      <c r="F38" s="55"/>
      <c r="G38" s="51"/>
      <c r="H38" s="52"/>
    </row>
    <row r="39" spans="1:8" ht="26.25" x14ac:dyDescent="0.25">
      <c r="A39" s="1" t="str">
        <f t="shared" si="2"/>
        <v>42.</v>
      </c>
      <c r="B39" s="7" t="s">
        <v>191</v>
      </c>
      <c r="C39" s="56" t="s">
        <v>715</v>
      </c>
      <c r="D39" s="53"/>
      <c r="E39" s="54"/>
      <c r="F39" s="55"/>
      <c r="G39" s="51"/>
      <c r="H39" s="52"/>
    </row>
  </sheetData>
  <mergeCells count="41">
    <mergeCell ref="G13:H13"/>
    <mergeCell ref="G14:H14"/>
    <mergeCell ref="G15:H15"/>
    <mergeCell ref="A6:G6"/>
    <mergeCell ref="C2:H2"/>
    <mergeCell ref="C3:H3"/>
    <mergeCell ref="C4:H4"/>
    <mergeCell ref="B5:G5"/>
    <mergeCell ref="A7:B7"/>
    <mergeCell ref="A8:B8"/>
    <mergeCell ref="A9:B9"/>
    <mergeCell ref="C7:F7"/>
    <mergeCell ref="C8:F8"/>
    <mergeCell ref="C9:F9"/>
    <mergeCell ref="G7:H7"/>
    <mergeCell ref="G8:H8"/>
    <mergeCell ref="G9:H9"/>
    <mergeCell ref="A10:B10"/>
    <mergeCell ref="A11:B11"/>
    <mergeCell ref="A12:B12"/>
    <mergeCell ref="C10:F10"/>
    <mergeCell ref="C11:F11"/>
    <mergeCell ref="C12:F12"/>
    <mergeCell ref="G10:H10"/>
    <mergeCell ref="G11:H11"/>
    <mergeCell ref="G12:H12"/>
    <mergeCell ref="A13:B13"/>
    <mergeCell ref="A14:B14"/>
    <mergeCell ref="A15:B15"/>
    <mergeCell ref="C13:F13"/>
    <mergeCell ref="C14:F14"/>
    <mergeCell ref="C15:F15"/>
    <mergeCell ref="D30:F30"/>
    <mergeCell ref="G30:H30"/>
    <mergeCell ref="A17:B17"/>
    <mergeCell ref="D17:H17"/>
    <mergeCell ref="A28:B28"/>
    <mergeCell ref="D28:F28"/>
    <mergeCell ref="G28:H28"/>
    <mergeCell ref="D29:F29"/>
    <mergeCell ref="G29:H29"/>
  </mergeCells>
  <phoneticPr fontId="10" type="noConversion"/>
  <pageMargins left="0.7" right="0.7" top="0.75" bottom="0.75" header="0.3" footer="0.3"/>
  <pageSetup paperSize="9" scale="83" fitToHeight="0" orientation="landscape" verticalDpi="0" r:id="rId1"/>
  <rowBreaks count="1" manualBreakCount="1">
    <brk id="1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0"/>
  <sheetViews>
    <sheetView topLeftCell="A18" zoomScaleNormal="100" workbookViewId="0">
      <selection activeCell="L30" sqref="L30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5703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552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554</v>
      </c>
      <c r="B18" s="294"/>
      <c r="C18" s="71" t="s">
        <v>553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555</v>
      </c>
      <c r="D20" s="79" t="s">
        <v>731</v>
      </c>
      <c r="E20" s="80" t="s">
        <v>773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:A27" si="0">$A$18</f>
        <v>43.</v>
      </c>
      <c r="B21" s="7" t="s">
        <v>2</v>
      </c>
      <c r="C21" s="56" t="s">
        <v>562</v>
      </c>
      <c r="D21" s="8"/>
      <c r="E21" s="4">
        <v>230000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43.</v>
      </c>
      <c r="B22" s="7" t="s">
        <v>3</v>
      </c>
      <c r="C22" s="56" t="s">
        <v>563</v>
      </c>
      <c r="D22" s="8"/>
      <c r="E22" s="4">
        <v>500000</v>
      </c>
      <c r="F22" s="11"/>
      <c r="G22" s="10"/>
      <c r="H22" s="29">
        <f t="shared" ref="H22:H27" si="1">IF(F22,G22/F22,0)</f>
        <v>0</v>
      </c>
    </row>
    <row r="23" spans="1:8" x14ac:dyDescent="0.25">
      <c r="A23" s="1" t="str">
        <f t="shared" si="0"/>
        <v>43.</v>
      </c>
      <c r="B23" s="7" t="s">
        <v>4</v>
      </c>
      <c r="C23" s="56" t="s">
        <v>564</v>
      </c>
      <c r="D23" s="8"/>
      <c r="E23" s="4">
        <v>250000</v>
      </c>
      <c r="F23" s="11"/>
      <c r="G23" s="10"/>
      <c r="H23" s="29">
        <f t="shared" si="1"/>
        <v>0</v>
      </c>
    </row>
    <row r="24" spans="1:8" x14ac:dyDescent="0.25">
      <c r="A24" s="1" t="str">
        <f t="shared" si="0"/>
        <v>43.</v>
      </c>
      <c r="B24" s="7" t="s">
        <v>5</v>
      </c>
      <c r="C24" s="56" t="s">
        <v>565</v>
      </c>
      <c r="D24" s="8"/>
      <c r="E24" s="4">
        <v>200000</v>
      </c>
      <c r="F24" s="11"/>
      <c r="G24" s="10"/>
      <c r="H24" s="29">
        <f t="shared" si="1"/>
        <v>0</v>
      </c>
    </row>
    <row r="25" spans="1:8" x14ac:dyDescent="0.25">
      <c r="A25" s="1" t="str">
        <f t="shared" si="0"/>
        <v>43.</v>
      </c>
      <c r="B25" s="7" t="s">
        <v>6</v>
      </c>
      <c r="C25" s="56" t="s">
        <v>566</v>
      </c>
      <c r="D25" s="8"/>
      <c r="E25" s="4">
        <v>50000</v>
      </c>
      <c r="F25" s="11"/>
      <c r="G25" s="10"/>
      <c r="H25" s="29">
        <f t="shared" si="1"/>
        <v>0</v>
      </c>
    </row>
    <row r="26" spans="1:8" x14ac:dyDescent="0.25">
      <c r="A26" s="1" t="str">
        <f t="shared" si="0"/>
        <v>43.</v>
      </c>
      <c r="B26" s="7" t="s">
        <v>8</v>
      </c>
      <c r="C26" s="56" t="s">
        <v>567</v>
      </c>
      <c r="D26" s="8"/>
      <c r="E26" s="4">
        <v>300000</v>
      </c>
      <c r="F26" s="11"/>
      <c r="G26" s="10"/>
      <c r="H26" s="29">
        <f t="shared" si="1"/>
        <v>0</v>
      </c>
    </row>
    <row r="27" spans="1:8" x14ac:dyDescent="0.25">
      <c r="A27" s="1" t="str">
        <f t="shared" si="0"/>
        <v>43.</v>
      </c>
      <c r="B27" s="7" t="s">
        <v>9</v>
      </c>
      <c r="C27" s="56" t="s">
        <v>568</v>
      </c>
      <c r="D27" s="8"/>
      <c r="E27" s="4">
        <v>80000</v>
      </c>
      <c r="F27" s="11"/>
      <c r="G27" s="10"/>
      <c r="H27" s="29">
        <f t="shared" si="1"/>
        <v>0</v>
      </c>
    </row>
    <row r="28" spans="1:8" x14ac:dyDescent="0.25">
      <c r="A28" s="72"/>
      <c r="B28" s="73"/>
      <c r="C28" s="81"/>
      <c r="D28" s="82"/>
      <c r="E28" s="82"/>
      <c r="F28" s="82"/>
      <c r="G28" s="83" t="str">
        <f>CONCATENATE("KOPĒJĀ CENA (2*5) par ",A18,"pozīciju bez PVN, EUR :")</f>
        <v>KOPĒJĀ CENA (2*5) par 43.pozīciju bez PVN, EUR :</v>
      </c>
      <c r="H28" s="87">
        <f>SUMPRODUCT(E21:E27,H21:H27)</f>
        <v>0</v>
      </c>
    </row>
    <row r="29" spans="1:8" ht="15" customHeight="1" x14ac:dyDescent="0.25">
      <c r="A29" s="295"/>
      <c r="B29" s="296"/>
      <c r="C29" s="79" t="s">
        <v>7</v>
      </c>
      <c r="D29" s="297" t="s">
        <v>728</v>
      </c>
      <c r="E29" s="298"/>
      <c r="F29" s="299"/>
      <c r="G29" s="297" t="s">
        <v>729</v>
      </c>
      <c r="H29" s="299"/>
    </row>
    <row r="30" spans="1:8" ht="26.25" x14ac:dyDescent="0.25">
      <c r="A30" s="1" t="str">
        <f t="shared" ref="A30:A40" si="2">$A$18</f>
        <v>43.</v>
      </c>
      <c r="B30" s="7" t="s">
        <v>10</v>
      </c>
      <c r="C30" s="56" t="s">
        <v>556</v>
      </c>
      <c r="D30" s="334"/>
      <c r="E30" s="335"/>
      <c r="F30" s="336"/>
      <c r="G30" s="291"/>
      <c r="H30" s="292"/>
    </row>
    <row r="31" spans="1:8" ht="26.25" x14ac:dyDescent="0.25">
      <c r="A31" s="1" t="str">
        <f t="shared" si="2"/>
        <v>43.</v>
      </c>
      <c r="B31" s="7" t="s">
        <v>11</v>
      </c>
      <c r="C31" s="18" t="s">
        <v>551</v>
      </c>
      <c r="D31" s="334"/>
      <c r="E31" s="335"/>
      <c r="F31" s="336"/>
      <c r="G31" s="291"/>
      <c r="H31" s="292"/>
    </row>
    <row r="32" spans="1:8" ht="39" x14ac:dyDescent="0.25">
      <c r="A32" s="1" t="str">
        <f t="shared" si="2"/>
        <v>43.</v>
      </c>
      <c r="B32" s="7" t="s">
        <v>12</v>
      </c>
      <c r="C32" s="18" t="s">
        <v>274</v>
      </c>
      <c r="D32" s="53"/>
      <c r="E32" s="54"/>
      <c r="F32" s="55"/>
      <c r="G32" s="51"/>
      <c r="H32" s="52"/>
    </row>
    <row r="33" spans="1:8" x14ac:dyDescent="0.25">
      <c r="A33" s="1" t="str">
        <f t="shared" si="2"/>
        <v>43.</v>
      </c>
      <c r="B33" s="7" t="s">
        <v>13</v>
      </c>
      <c r="C33" s="20" t="s">
        <v>486</v>
      </c>
      <c r="D33" s="53"/>
      <c r="E33" s="54"/>
      <c r="F33" s="55"/>
      <c r="G33" s="51"/>
      <c r="H33" s="52"/>
    </row>
    <row r="34" spans="1:8" x14ac:dyDescent="0.25">
      <c r="A34" s="1" t="str">
        <f t="shared" si="2"/>
        <v>43.</v>
      </c>
      <c r="B34" s="7" t="s">
        <v>205</v>
      </c>
      <c r="C34" s="56" t="s">
        <v>562</v>
      </c>
      <c r="D34" s="53"/>
      <c r="E34" s="54"/>
      <c r="F34" s="55"/>
      <c r="G34" s="51"/>
      <c r="H34" s="52"/>
    </row>
    <row r="35" spans="1:8" x14ac:dyDescent="0.25">
      <c r="A35" s="1" t="str">
        <f t="shared" si="2"/>
        <v>43.</v>
      </c>
      <c r="B35" s="7" t="s">
        <v>206</v>
      </c>
      <c r="C35" s="56" t="s">
        <v>563</v>
      </c>
      <c r="D35" s="53"/>
      <c r="E35" s="54"/>
      <c r="F35" s="55"/>
      <c r="G35" s="51"/>
      <c r="H35" s="52"/>
    </row>
    <row r="36" spans="1:8" x14ac:dyDescent="0.25">
      <c r="A36" s="1" t="str">
        <f t="shared" si="2"/>
        <v>43.</v>
      </c>
      <c r="B36" s="7" t="s">
        <v>557</v>
      </c>
      <c r="C36" s="56" t="s">
        <v>564</v>
      </c>
      <c r="D36" s="53"/>
      <c r="E36" s="54"/>
      <c r="F36" s="55"/>
      <c r="G36" s="51"/>
      <c r="H36" s="52"/>
    </row>
    <row r="37" spans="1:8" x14ac:dyDescent="0.25">
      <c r="A37" s="1" t="str">
        <f t="shared" si="2"/>
        <v>43.</v>
      </c>
      <c r="B37" s="7" t="s">
        <v>558</v>
      </c>
      <c r="C37" s="56" t="s">
        <v>565</v>
      </c>
      <c r="D37" s="53"/>
      <c r="E37" s="54"/>
      <c r="F37" s="55"/>
      <c r="G37" s="51"/>
      <c r="H37" s="52"/>
    </row>
    <row r="38" spans="1:8" x14ac:dyDescent="0.25">
      <c r="A38" s="1" t="str">
        <f t="shared" si="2"/>
        <v>43.</v>
      </c>
      <c r="B38" s="7" t="s">
        <v>559</v>
      </c>
      <c r="C38" s="56" t="s">
        <v>566</v>
      </c>
      <c r="D38" s="53"/>
      <c r="E38" s="54"/>
      <c r="F38" s="55"/>
      <c r="G38" s="51"/>
      <c r="H38" s="52"/>
    </row>
    <row r="39" spans="1:8" x14ac:dyDescent="0.25">
      <c r="A39" s="1" t="str">
        <f t="shared" si="2"/>
        <v>43.</v>
      </c>
      <c r="B39" s="7" t="s">
        <v>560</v>
      </c>
      <c r="C39" s="56" t="s">
        <v>567</v>
      </c>
      <c r="D39" s="53"/>
      <c r="E39" s="54"/>
      <c r="F39" s="55"/>
      <c r="G39" s="51"/>
      <c r="H39" s="52"/>
    </row>
    <row r="40" spans="1:8" x14ac:dyDescent="0.25">
      <c r="A40" s="1" t="str">
        <f t="shared" si="2"/>
        <v>43.</v>
      </c>
      <c r="B40" s="7" t="s">
        <v>561</v>
      </c>
      <c r="C40" s="56" t="s">
        <v>568</v>
      </c>
      <c r="D40" s="53"/>
      <c r="E40" s="54"/>
      <c r="F40" s="55"/>
      <c r="G40" s="51"/>
      <c r="H40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1:F31"/>
    <mergeCell ref="G31:H31"/>
    <mergeCell ref="A18:B18"/>
    <mergeCell ref="D18:H18"/>
    <mergeCell ref="A29:B29"/>
    <mergeCell ref="D29:F29"/>
    <mergeCell ref="G29:H29"/>
    <mergeCell ref="D30:F30"/>
    <mergeCell ref="G30:H30"/>
  </mergeCells>
  <phoneticPr fontId="10" type="noConversion"/>
  <pageMargins left="0.7" right="0.7" top="0.75" bottom="0.75" header="0.3" footer="0.3"/>
  <pageSetup paperSize="9" scale="84" fitToHeight="0" orientation="landscape" verticalDpi="0" r:id="rId1"/>
  <rowBreaks count="1" manualBreakCount="1">
    <brk id="17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0"/>
  <sheetViews>
    <sheetView topLeftCell="A13" workbookViewId="0">
      <selection activeCell="J24" sqref="J24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855468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573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0.7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572</v>
      </c>
      <c r="B18" s="294"/>
      <c r="C18" s="71" t="s">
        <v>574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593</v>
      </c>
      <c r="D20" s="79" t="s">
        <v>731</v>
      </c>
      <c r="E20" s="80" t="s">
        <v>774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:A27" si="0">$A$18</f>
        <v>44.</v>
      </c>
      <c r="B21" s="7" t="s">
        <v>2</v>
      </c>
      <c r="C21" s="56" t="s">
        <v>569</v>
      </c>
      <c r="D21" s="8"/>
      <c r="E21" s="4">
        <v>90000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44.</v>
      </c>
      <c r="B22" s="7" t="s">
        <v>3</v>
      </c>
      <c r="C22" s="56" t="s">
        <v>570</v>
      </c>
      <c r="D22" s="8"/>
      <c r="E22" s="4">
        <v>30000</v>
      </c>
      <c r="F22" s="11"/>
      <c r="G22" s="10"/>
      <c r="H22" s="29">
        <f t="shared" ref="H22:H27" si="1">IF(F22,G22/F22,0)</f>
        <v>0</v>
      </c>
    </row>
    <row r="23" spans="1:8" x14ac:dyDescent="0.25">
      <c r="A23" s="1" t="str">
        <f t="shared" si="0"/>
        <v>44.</v>
      </c>
      <c r="B23" s="7" t="s">
        <v>4</v>
      </c>
      <c r="C23" s="56" t="s">
        <v>571</v>
      </c>
      <c r="D23" s="8"/>
      <c r="E23" s="4">
        <v>700000</v>
      </c>
      <c r="F23" s="11"/>
      <c r="G23" s="10"/>
      <c r="H23" s="29">
        <f t="shared" si="1"/>
        <v>0</v>
      </c>
    </row>
    <row r="24" spans="1:8" x14ac:dyDescent="0.25">
      <c r="A24" s="1" t="str">
        <f t="shared" si="0"/>
        <v>44.</v>
      </c>
      <c r="B24" s="7" t="s">
        <v>5</v>
      </c>
      <c r="C24" s="56" t="s">
        <v>563</v>
      </c>
      <c r="D24" s="8"/>
      <c r="E24" s="4">
        <v>3500000</v>
      </c>
      <c r="F24" s="11"/>
      <c r="G24" s="10"/>
      <c r="H24" s="29">
        <f t="shared" si="1"/>
        <v>0</v>
      </c>
    </row>
    <row r="25" spans="1:8" x14ac:dyDescent="0.25">
      <c r="A25" s="1" t="str">
        <f t="shared" si="0"/>
        <v>44.</v>
      </c>
      <c r="B25" s="7" t="s">
        <v>6</v>
      </c>
      <c r="C25" s="56" t="s">
        <v>562</v>
      </c>
      <c r="D25" s="8"/>
      <c r="E25" s="4">
        <v>2000000</v>
      </c>
      <c r="F25" s="11"/>
      <c r="G25" s="10"/>
      <c r="H25" s="29">
        <f t="shared" si="1"/>
        <v>0</v>
      </c>
    </row>
    <row r="26" spans="1:8" x14ac:dyDescent="0.25">
      <c r="A26" s="1" t="str">
        <f t="shared" si="0"/>
        <v>44.</v>
      </c>
      <c r="B26" s="7" t="s">
        <v>8</v>
      </c>
      <c r="C26" s="56" t="s">
        <v>565</v>
      </c>
      <c r="D26" s="8"/>
      <c r="E26" s="4">
        <v>3200000</v>
      </c>
      <c r="F26" s="11"/>
      <c r="G26" s="10"/>
      <c r="H26" s="29">
        <f t="shared" si="1"/>
        <v>0</v>
      </c>
    </row>
    <row r="27" spans="1:8" x14ac:dyDescent="0.25">
      <c r="A27" s="1" t="str">
        <f t="shared" si="0"/>
        <v>44.</v>
      </c>
      <c r="B27" s="7" t="s">
        <v>9</v>
      </c>
      <c r="C27" s="56" t="s">
        <v>564</v>
      </c>
      <c r="D27" s="8"/>
      <c r="E27" s="4">
        <v>2000000</v>
      </c>
      <c r="F27" s="11"/>
      <c r="G27" s="10"/>
      <c r="H27" s="29">
        <f t="shared" si="1"/>
        <v>0</v>
      </c>
    </row>
    <row r="28" spans="1:8" x14ac:dyDescent="0.25">
      <c r="A28" s="72"/>
      <c r="B28" s="73"/>
      <c r="C28" s="81"/>
      <c r="D28" s="82"/>
      <c r="E28" s="82"/>
      <c r="F28" s="82"/>
      <c r="G28" s="83" t="str">
        <f>CONCATENATE("KOPĒJĀ CENA (2*5) par ",A18,"pozīciju bez PVN, EUR :")</f>
        <v>KOPĒJĀ CENA (2*5) par 44.pozīciju bez PVN, EUR :</v>
      </c>
      <c r="H28" s="87">
        <f>SUMPRODUCT(E21:E27,H21:H27)</f>
        <v>0</v>
      </c>
    </row>
    <row r="29" spans="1:8" ht="15" customHeight="1" x14ac:dyDescent="0.25">
      <c r="A29" s="295"/>
      <c r="B29" s="296"/>
      <c r="C29" s="79" t="s">
        <v>7</v>
      </c>
      <c r="D29" s="297" t="s">
        <v>728</v>
      </c>
      <c r="E29" s="298"/>
      <c r="F29" s="299"/>
      <c r="G29" s="297" t="s">
        <v>729</v>
      </c>
      <c r="H29" s="299"/>
    </row>
    <row r="30" spans="1:8" x14ac:dyDescent="0.25">
      <c r="A30" s="1" t="str">
        <f t="shared" ref="A30:A40" si="2">$A$18</f>
        <v>44.</v>
      </c>
      <c r="B30" s="7" t="s">
        <v>10</v>
      </c>
      <c r="C30" s="18" t="s">
        <v>574</v>
      </c>
      <c r="D30" s="334"/>
      <c r="E30" s="335"/>
      <c r="F30" s="336"/>
      <c r="G30" s="291"/>
      <c r="H30" s="292"/>
    </row>
    <row r="31" spans="1:8" ht="26.25" x14ac:dyDescent="0.25">
      <c r="A31" s="1" t="str">
        <f t="shared" si="2"/>
        <v>44.</v>
      </c>
      <c r="B31" s="7" t="s">
        <v>11</v>
      </c>
      <c r="C31" s="18" t="s">
        <v>551</v>
      </c>
      <c r="D31" s="334"/>
      <c r="E31" s="335"/>
      <c r="F31" s="336"/>
      <c r="G31" s="291"/>
      <c r="H31" s="292"/>
    </row>
    <row r="32" spans="1:8" ht="39" x14ac:dyDescent="0.25">
      <c r="A32" s="1" t="str">
        <f t="shared" si="2"/>
        <v>44.</v>
      </c>
      <c r="B32" s="7" t="s">
        <v>12</v>
      </c>
      <c r="C32" s="18" t="s">
        <v>274</v>
      </c>
      <c r="D32" s="53"/>
      <c r="E32" s="54"/>
      <c r="F32" s="55"/>
      <c r="G32" s="51"/>
      <c r="H32" s="52"/>
    </row>
    <row r="33" spans="1:8" x14ac:dyDescent="0.25">
      <c r="A33" s="1" t="str">
        <f t="shared" si="2"/>
        <v>44.</v>
      </c>
      <c r="B33" s="7" t="s">
        <v>13</v>
      </c>
      <c r="C33" s="20" t="s">
        <v>682</v>
      </c>
      <c r="D33" s="53"/>
      <c r="E33" s="54"/>
      <c r="F33" s="55"/>
      <c r="G33" s="51"/>
      <c r="H33" s="52"/>
    </row>
    <row r="34" spans="1:8" x14ac:dyDescent="0.25">
      <c r="A34" s="1" t="str">
        <f t="shared" si="2"/>
        <v>44.</v>
      </c>
      <c r="B34" s="7" t="s">
        <v>205</v>
      </c>
      <c r="C34" s="56" t="s">
        <v>569</v>
      </c>
      <c r="D34" s="53"/>
      <c r="E34" s="54"/>
      <c r="F34" s="55"/>
      <c r="G34" s="51"/>
      <c r="H34" s="52"/>
    </row>
    <row r="35" spans="1:8" x14ac:dyDescent="0.25">
      <c r="A35" s="1" t="str">
        <f t="shared" si="2"/>
        <v>44.</v>
      </c>
      <c r="B35" s="7" t="s">
        <v>206</v>
      </c>
      <c r="C35" s="56" t="s">
        <v>570</v>
      </c>
      <c r="D35" s="53"/>
      <c r="E35" s="54"/>
      <c r="F35" s="55"/>
      <c r="G35" s="51"/>
      <c r="H35" s="52"/>
    </row>
    <row r="36" spans="1:8" x14ac:dyDescent="0.25">
      <c r="A36" s="1" t="str">
        <f t="shared" si="2"/>
        <v>44.</v>
      </c>
      <c r="B36" s="7" t="s">
        <v>557</v>
      </c>
      <c r="C36" s="56" t="s">
        <v>571</v>
      </c>
      <c r="D36" s="53"/>
      <c r="E36" s="54"/>
      <c r="F36" s="55"/>
      <c r="G36" s="51"/>
      <c r="H36" s="52"/>
    </row>
    <row r="37" spans="1:8" x14ac:dyDescent="0.25">
      <c r="A37" s="1" t="str">
        <f t="shared" si="2"/>
        <v>44.</v>
      </c>
      <c r="B37" s="7" t="s">
        <v>558</v>
      </c>
      <c r="C37" s="56" t="s">
        <v>563</v>
      </c>
      <c r="D37" s="53"/>
      <c r="E37" s="54"/>
      <c r="F37" s="55"/>
      <c r="G37" s="51"/>
      <c r="H37" s="52"/>
    </row>
    <row r="38" spans="1:8" x14ac:dyDescent="0.25">
      <c r="A38" s="1" t="str">
        <f t="shared" si="2"/>
        <v>44.</v>
      </c>
      <c r="B38" s="7" t="s">
        <v>559</v>
      </c>
      <c r="C38" s="56" t="s">
        <v>562</v>
      </c>
      <c r="D38" s="53"/>
      <c r="E38" s="54"/>
      <c r="F38" s="55"/>
      <c r="G38" s="51"/>
      <c r="H38" s="52"/>
    </row>
    <row r="39" spans="1:8" x14ac:dyDescent="0.25">
      <c r="A39" s="1" t="str">
        <f t="shared" si="2"/>
        <v>44.</v>
      </c>
      <c r="B39" s="7" t="s">
        <v>560</v>
      </c>
      <c r="C39" s="56" t="s">
        <v>565</v>
      </c>
      <c r="D39" s="53"/>
      <c r="E39" s="54"/>
      <c r="F39" s="55"/>
      <c r="G39" s="51"/>
      <c r="H39" s="52"/>
    </row>
    <row r="40" spans="1:8" x14ac:dyDescent="0.25">
      <c r="A40" s="1" t="str">
        <f t="shared" si="2"/>
        <v>44.</v>
      </c>
      <c r="B40" s="7" t="s">
        <v>561</v>
      </c>
      <c r="C40" s="56" t="s">
        <v>564</v>
      </c>
      <c r="D40" s="53"/>
      <c r="E40" s="54"/>
      <c r="F40" s="55"/>
      <c r="G40" s="51"/>
      <c r="H40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1:F31"/>
    <mergeCell ref="G31:H31"/>
    <mergeCell ref="A18:B18"/>
    <mergeCell ref="D18:H18"/>
    <mergeCell ref="A29:B29"/>
    <mergeCell ref="D29:F29"/>
    <mergeCell ref="G29:H29"/>
    <mergeCell ref="D30:F30"/>
    <mergeCell ref="G30:H30"/>
  </mergeCells>
  <phoneticPr fontId="10" type="noConversion"/>
  <pageMargins left="0.7" right="0.7" top="0.75" bottom="0.75" header="0.3" footer="0.3"/>
  <pageSetup paperSize="9" scale="85" fitToHeight="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6"/>
  <sheetViews>
    <sheetView topLeftCell="A16" zoomScaleNormal="100" workbookViewId="0">
      <selection activeCell="G20" sqref="G20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42578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575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577</v>
      </c>
      <c r="B18" s="294"/>
      <c r="C18" s="71" t="s">
        <v>576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592</v>
      </c>
      <c r="D20" s="79" t="s">
        <v>731</v>
      </c>
      <c r="E20" s="80" t="s">
        <v>773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:A30" si="0">$A$18</f>
        <v>45.</v>
      </c>
      <c r="B21" s="7" t="s">
        <v>2</v>
      </c>
      <c r="C21" s="56" t="s">
        <v>775</v>
      </c>
      <c r="D21" s="8"/>
      <c r="E21" s="4">
        <v>200000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45.</v>
      </c>
      <c r="B22" s="7" t="s">
        <v>3</v>
      </c>
      <c r="C22" s="56" t="s">
        <v>776</v>
      </c>
      <c r="D22" s="8"/>
      <c r="E22" s="4">
        <v>500000</v>
      </c>
      <c r="F22" s="11"/>
      <c r="G22" s="10"/>
      <c r="H22" s="29">
        <f t="shared" ref="H22:H30" si="1">IF(F22,G22/F22,0)</f>
        <v>0</v>
      </c>
    </row>
    <row r="23" spans="1:8" x14ac:dyDescent="0.25">
      <c r="A23" s="1" t="str">
        <f t="shared" si="0"/>
        <v>45.</v>
      </c>
      <c r="B23" s="7" t="s">
        <v>4</v>
      </c>
      <c r="C23" s="56" t="s">
        <v>777</v>
      </c>
      <c r="D23" s="8"/>
      <c r="E23" s="4">
        <v>50000</v>
      </c>
      <c r="F23" s="11"/>
      <c r="G23" s="10"/>
      <c r="H23" s="29">
        <f t="shared" si="1"/>
        <v>0</v>
      </c>
    </row>
    <row r="24" spans="1:8" x14ac:dyDescent="0.25">
      <c r="A24" s="1" t="str">
        <f t="shared" si="0"/>
        <v>45.</v>
      </c>
      <c r="B24" s="7" t="s">
        <v>5</v>
      </c>
      <c r="C24" s="56" t="s">
        <v>778</v>
      </c>
      <c r="D24" s="8"/>
      <c r="E24" s="4">
        <v>150000</v>
      </c>
      <c r="F24" s="11"/>
      <c r="G24" s="10"/>
      <c r="H24" s="29">
        <f t="shared" si="1"/>
        <v>0</v>
      </c>
    </row>
    <row r="25" spans="1:8" x14ac:dyDescent="0.25">
      <c r="A25" s="1" t="str">
        <f t="shared" si="0"/>
        <v>45.</v>
      </c>
      <c r="B25" s="7" t="s">
        <v>6</v>
      </c>
      <c r="C25" s="56" t="s">
        <v>779</v>
      </c>
      <c r="D25" s="8"/>
      <c r="E25" s="4">
        <v>60000</v>
      </c>
      <c r="F25" s="11"/>
      <c r="G25" s="10"/>
      <c r="H25" s="29">
        <f t="shared" si="1"/>
        <v>0</v>
      </c>
    </row>
    <row r="26" spans="1:8" x14ac:dyDescent="0.25">
      <c r="A26" s="1" t="str">
        <f t="shared" si="0"/>
        <v>45.</v>
      </c>
      <c r="B26" s="7" t="s">
        <v>8</v>
      </c>
      <c r="C26" s="56" t="s">
        <v>780</v>
      </c>
      <c r="D26" s="8"/>
      <c r="E26" s="4">
        <v>50000</v>
      </c>
      <c r="F26" s="11"/>
      <c r="G26" s="10"/>
      <c r="H26" s="29">
        <f t="shared" si="1"/>
        <v>0</v>
      </c>
    </row>
    <row r="27" spans="1:8" x14ac:dyDescent="0.25">
      <c r="A27" s="1" t="str">
        <f t="shared" si="0"/>
        <v>45.</v>
      </c>
      <c r="B27" s="7" t="s">
        <v>9</v>
      </c>
      <c r="C27" s="56" t="s">
        <v>781</v>
      </c>
      <c r="D27" s="8"/>
      <c r="E27" s="4">
        <v>250000</v>
      </c>
      <c r="F27" s="11"/>
      <c r="G27" s="10"/>
      <c r="H27" s="29">
        <f t="shared" si="1"/>
        <v>0</v>
      </c>
    </row>
    <row r="28" spans="1:8" x14ac:dyDescent="0.25">
      <c r="A28" s="1" t="str">
        <f t="shared" si="0"/>
        <v>45.</v>
      </c>
      <c r="B28" s="7" t="s">
        <v>10</v>
      </c>
      <c r="C28" s="56" t="s">
        <v>782</v>
      </c>
      <c r="D28" s="8"/>
      <c r="E28" s="4">
        <v>3000000</v>
      </c>
      <c r="F28" s="11"/>
      <c r="G28" s="10"/>
      <c r="H28" s="29">
        <f t="shared" si="1"/>
        <v>0</v>
      </c>
    </row>
    <row r="29" spans="1:8" x14ac:dyDescent="0.25">
      <c r="A29" s="1" t="str">
        <f t="shared" si="0"/>
        <v>45.</v>
      </c>
      <c r="B29" s="7" t="s">
        <v>11</v>
      </c>
      <c r="C29" s="56" t="s">
        <v>783</v>
      </c>
      <c r="D29" s="8"/>
      <c r="E29" s="4">
        <v>75000</v>
      </c>
      <c r="F29" s="11"/>
      <c r="G29" s="10"/>
      <c r="H29" s="29">
        <f t="shared" si="1"/>
        <v>0</v>
      </c>
    </row>
    <row r="30" spans="1:8" x14ac:dyDescent="0.25">
      <c r="A30" s="1" t="str">
        <f t="shared" si="0"/>
        <v>45.</v>
      </c>
      <c r="B30" s="7" t="s">
        <v>12</v>
      </c>
      <c r="C30" s="56" t="s">
        <v>784</v>
      </c>
      <c r="D30" s="8"/>
      <c r="E30" s="4">
        <v>75000</v>
      </c>
      <c r="F30" s="11"/>
      <c r="G30" s="10"/>
      <c r="H30" s="29">
        <f t="shared" si="1"/>
        <v>0</v>
      </c>
    </row>
    <row r="31" spans="1:8" x14ac:dyDescent="0.25">
      <c r="A31" s="72"/>
      <c r="B31" s="73"/>
      <c r="C31" s="81"/>
      <c r="D31" s="82"/>
      <c r="E31" s="82"/>
      <c r="F31" s="82"/>
      <c r="G31" s="83" t="str">
        <f>CONCATENATE("KOPĒJĀ CENA (2*5) par ",A18,"pozīciju bez PVN, EUR :")</f>
        <v>KOPĒJĀ CENA (2*5) par 45.pozīciju bez PVN, EUR :</v>
      </c>
      <c r="H31" s="87">
        <f>SUMPRODUCT(E21:E30,H21:H30)</f>
        <v>0</v>
      </c>
    </row>
    <row r="32" spans="1:8" ht="15" customHeight="1" x14ac:dyDescent="0.25">
      <c r="A32" s="295"/>
      <c r="B32" s="296"/>
      <c r="C32" s="79" t="s">
        <v>7</v>
      </c>
      <c r="D32" s="297" t="s">
        <v>728</v>
      </c>
      <c r="E32" s="298"/>
      <c r="F32" s="299"/>
      <c r="G32" s="297" t="s">
        <v>729</v>
      </c>
      <c r="H32" s="299"/>
    </row>
    <row r="33" spans="1:8" x14ac:dyDescent="0.25">
      <c r="A33" s="1" t="str">
        <f t="shared" ref="A33:A46" si="2">$A$18</f>
        <v>45.</v>
      </c>
      <c r="B33" s="7" t="s">
        <v>13</v>
      </c>
      <c r="C33" s="18" t="s">
        <v>576</v>
      </c>
      <c r="D33" s="334"/>
      <c r="E33" s="335"/>
      <c r="F33" s="336"/>
      <c r="G33" s="291"/>
      <c r="H33" s="292"/>
    </row>
    <row r="34" spans="1:8" ht="26.25" x14ac:dyDescent="0.25">
      <c r="A34" s="1" t="str">
        <f t="shared" si="2"/>
        <v>45.</v>
      </c>
      <c r="B34" s="7" t="s">
        <v>14</v>
      </c>
      <c r="C34" s="18" t="s">
        <v>551</v>
      </c>
      <c r="D34" s="334"/>
      <c r="E34" s="335"/>
      <c r="F34" s="336"/>
      <c r="G34" s="291"/>
      <c r="H34" s="292"/>
    </row>
    <row r="35" spans="1:8" ht="39" x14ac:dyDescent="0.25">
      <c r="A35" s="1" t="str">
        <f t="shared" si="2"/>
        <v>45.</v>
      </c>
      <c r="B35" s="7" t="s">
        <v>68</v>
      </c>
      <c r="C35" s="18" t="s">
        <v>274</v>
      </c>
      <c r="D35" s="53"/>
      <c r="E35" s="54"/>
      <c r="F35" s="55"/>
      <c r="G35" s="51"/>
      <c r="H35" s="52"/>
    </row>
    <row r="36" spans="1:8" x14ac:dyDescent="0.25">
      <c r="A36" s="1" t="str">
        <f t="shared" si="2"/>
        <v>45.</v>
      </c>
      <c r="B36" s="7" t="s">
        <v>69</v>
      </c>
      <c r="C36" s="20" t="s">
        <v>683</v>
      </c>
      <c r="D36" s="53"/>
      <c r="E36" s="54"/>
      <c r="F36" s="55"/>
      <c r="G36" s="51"/>
      <c r="H36" s="52"/>
    </row>
    <row r="37" spans="1:8" x14ac:dyDescent="0.25">
      <c r="A37" s="1" t="str">
        <f t="shared" si="2"/>
        <v>45.</v>
      </c>
      <c r="B37" s="7" t="s">
        <v>74</v>
      </c>
      <c r="C37" s="56" t="s">
        <v>578</v>
      </c>
      <c r="D37" s="53"/>
      <c r="E37" s="54"/>
      <c r="F37" s="55"/>
      <c r="G37" s="51"/>
      <c r="H37" s="52"/>
    </row>
    <row r="38" spans="1:8" x14ac:dyDescent="0.25">
      <c r="A38" s="1" t="str">
        <f t="shared" si="2"/>
        <v>45.</v>
      </c>
      <c r="B38" s="7" t="s">
        <v>75</v>
      </c>
      <c r="C38" s="56" t="s">
        <v>579</v>
      </c>
      <c r="D38" s="53"/>
      <c r="E38" s="54"/>
      <c r="F38" s="55"/>
      <c r="G38" s="51"/>
      <c r="H38" s="52"/>
    </row>
    <row r="39" spans="1:8" x14ac:dyDescent="0.25">
      <c r="A39" s="1" t="str">
        <f t="shared" si="2"/>
        <v>45.</v>
      </c>
      <c r="B39" s="7" t="s">
        <v>76</v>
      </c>
      <c r="C39" s="56" t="s">
        <v>580</v>
      </c>
      <c r="D39" s="53"/>
      <c r="E39" s="54"/>
      <c r="F39" s="55"/>
      <c r="G39" s="51"/>
      <c r="H39" s="52"/>
    </row>
    <row r="40" spans="1:8" x14ac:dyDescent="0.25">
      <c r="A40" s="1" t="str">
        <f t="shared" si="2"/>
        <v>45.</v>
      </c>
      <c r="B40" s="7" t="s">
        <v>77</v>
      </c>
      <c r="C40" s="56" t="s">
        <v>581</v>
      </c>
      <c r="D40" s="53"/>
      <c r="E40" s="54"/>
      <c r="F40" s="55"/>
      <c r="G40" s="51"/>
      <c r="H40" s="52"/>
    </row>
    <row r="41" spans="1:8" x14ac:dyDescent="0.25">
      <c r="A41" s="1" t="str">
        <f t="shared" si="2"/>
        <v>45.</v>
      </c>
      <c r="B41" s="7" t="s">
        <v>78</v>
      </c>
      <c r="C41" s="56" t="s">
        <v>582</v>
      </c>
      <c r="D41" s="53"/>
      <c r="E41" s="54"/>
      <c r="F41" s="55"/>
      <c r="G41" s="51"/>
      <c r="H41" s="52"/>
    </row>
    <row r="42" spans="1:8" x14ac:dyDescent="0.25">
      <c r="A42" s="1" t="str">
        <f t="shared" si="2"/>
        <v>45.</v>
      </c>
      <c r="B42" s="7" t="s">
        <v>79</v>
      </c>
      <c r="C42" s="56" t="s">
        <v>583</v>
      </c>
      <c r="D42" s="53"/>
      <c r="E42" s="54"/>
      <c r="F42" s="55"/>
      <c r="G42" s="51"/>
      <c r="H42" s="52"/>
    </row>
    <row r="43" spans="1:8" x14ac:dyDescent="0.25">
      <c r="A43" s="1" t="str">
        <f t="shared" si="2"/>
        <v>45.</v>
      </c>
      <c r="B43" s="7" t="s">
        <v>80</v>
      </c>
      <c r="C43" s="56" t="s">
        <v>584</v>
      </c>
      <c r="D43" s="53"/>
      <c r="E43" s="54"/>
      <c r="F43" s="55"/>
      <c r="G43" s="51"/>
      <c r="H43" s="52"/>
    </row>
    <row r="44" spans="1:8" x14ac:dyDescent="0.25">
      <c r="A44" s="1" t="str">
        <f t="shared" si="2"/>
        <v>45.</v>
      </c>
      <c r="B44" s="7" t="s">
        <v>111</v>
      </c>
      <c r="C44" s="56" t="s">
        <v>585</v>
      </c>
      <c r="D44" s="53"/>
      <c r="E44" s="54"/>
      <c r="F44" s="55"/>
      <c r="G44" s="51"/>
      <c r="H44" s="52"/>
    </row>
    <row r="45" spans="1:8" x14ac:dyDescent="0.25">
      <c r="A45" s="1" t="str">
        <f t="shared" si="2"/>
        <v>45.</v>
      </c>
      <c r="B45" s="7" t="s">
        <v>192</v>
      </c>
      <c r="C45" s="56" t="s">
        <v>586</v>
      </c>
      <c r="D45" s="53"/>
      <c r="E45" s="54"/>
      <c r="F45" s="55"/>
      <c r="G45" s="51"/>
      <c r="H45" s="52"/>
    </row>
    <row r="46" spans="1:8" x14ac:dyDescent="0.25">
      <c r="A46" s="1" t="str">
        <f t="shared" si="2"/>
        <v>45.</v>
      </c>
      <c r="B46" s="7" t="s">
        <v>803</v>
      </c>
      <c r="C46" s="56" t="s">
        <v>587</v>
      </c>
      <c r="D46" s="53"/>
      <c r="E46" s="54"/>
      <c r="F46" s="55"/>
      <c r="G46" s="51"/>
      <c r="H46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4:F34"/>
    <mergeCell ref="G34:H34"/>
    <mergeCell ref="A18:B18"/>
    <mergeCell ref="D18:H18"/>
    <mergeCell ref="A32:B32"/>
    <mergeCell ref="D32:F32"/>
    <mergeCell ref="G32:H32"/>
    <mergeCell ref="D33:F33"/>
    <mergeCell ref="G33:H33"/>
  </mergeCells>
  <phoneticPr fontId="10" type="noConversion"/>
  <pageMargins left="0.7" right="0.7" top="0.75" bottom="0.75" header="0.3" footer="0.3"/>
  <pageSetup paperSize="9" scale="84" fitToHeight="0" orientation="landscape" verticalDpi="0" r:id="rId1"/>
  <rowBreaks count="1" manualBreakCount="1">
    <brk id="17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opLeftCell="A14" workbookViewId="0">
      <selection activeCell="G45" sqref="G45"/>
    </sheetView>
  </sheetViews>
  <sheetFormatPr defaultRowHeight="15" x14ac:dyDescent="0.25"/>
  <cols>
    <col min="1" max="1" width="4.42578125" bestFit="1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42578125" customWidth="1"/>
    <col min="7" max="8" width="15.5703125" customWidth="1"/>
  </cols>
  <sheetData>
    <row r="1" spans="1:8" x14ac:dyDescent="0.25">
      <c r="A1" s="9"/>
      <c r="B1" s="144"/>
      <c r="C1" s="13"/>
      <c r="D1" s="13"/>
      <c r="E1" s="14"/>
      <c r="F1" s="14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345" t="s">
        <v>18</v>
      </c>
      <c r="D3" s="345"/>
      <c r="E3" s="345"/>
      <c r="F3" s="345"/>
      <c r="G3" s="345"/>
      <c r="H3" s="345"/>
    </row>
    <row r="4" spans="1:8" ht="15.75" x14ac:dyDescent="0.25">
      <c r="A4" s="9"/>
      <c r="B4" s="16"/>
      <c r="C4" s="345" t="s">
        <v>24</v>
      </c>
      <c r="D4" s="345"/>
      <c r="E4" s="345"/>
      <c r="F4" s="345"/>
      <c r="G4" s="345"/>
      <c r="H4" s="345"/>
    </row>
    <row r="5" spans="1:8" ht="15.75" x14ac:dyDescent="0.25">
      <c r="A5" s="9"/>
      <c r="B5" s="17"/>
      <c r="C5" s="346" t="s">
        <v>800</v>
      </c>
      <c r="D5" s="346"/>
      <c r="E5" s="346"/>
      <c r="F5" s="346"/>
      <c r="G5" s="346"/>
      <c r="H5" s="346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145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796</v>
      </c>
      <c r="B18" s="294"/>
      <c r="C18" s="71" t="s">
        <v>797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146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146" t="s">
        <v>592</v>
      </c>
      <c r="D20" s="147" t="s">
        <v>731</v>
      </c>
      <c r="E20" s="80" t="s">
        <v>727</v>
      </c>
      <c r="F20" s="80" t="s">
        <v>16</v>
      </c>
      <c r="G20" s="80" t="s">
        <v>15</v>
      </c>
      <c r="H20" s="80" t="s">
        <v>1</v>
      </c>
    </row>
    <row r="21" spans="1:8" x14ac:dyDescent="0.25">
      <c r="A21" s="1" t="str">
        <f t="shared" ref="A21:A22" si="0">$A$18</f>
        <v>45.1.</v>
      </c>
      <c r="B21" s="7">
        <v>1</v>
      </c>
      <c r="C21" s="148" t="s">
        <v>801</v>
      </c>
      <c r="D21" s="149"/>
      <c r="E21" s="4">
        <v>150000</v>
      </c>
      <c r="F21" s="11"/>
      <c r="G21" s="10"/>
      <c r="H21" s="29">
        <f t="shared" ref="H21:H22" si="1">IF(F21,G21/F21,0)</f>
        <v>0</v>
      </c>
    </row>
    <row r="22" spans="1:8" x14ac:dyDescent="0.25">
      <c r="A22" s="1" t="str">
        <f t="shared" si="0"/>
        <v>45.1.</v>
      </c>
      <c r="B22" s="7">
        <v>2</v>
      </c>
      <c r="C22" s="148" t="s">
        <v>802</v>
      </c>
      <c r="D22" s="149"/>
      <c r="E22" s="4">
        <v>300000</v>
      </c>
      <c r="F22" s="11"/>
      <c r="G22" s="10"/>
      <c r="H22" s="29">
        <f t="shared" si="1"/>
        <v>0</v>
      </c>
    </row>
    <row r="23" spans="1:8" x14ac:dyDescent="0.25">
      <c r="A23" s="72"/>
      <c r="B23" s="73"/>
      <c r="C23" s="81"/>
      <c r="D23" s="150"/>
      <c r="E23" s="150"/>
      <c r="F23" s="150"/>
      <c r="G23" s="83" t="str">
        <f>CONCATENATE("KOPĒJĀ CENA (2*5) par ",A18,"pozīciju bez PVN, EUR :")</f>
        <v>KOPĒJĀ CENA (2*5) par 45.1.pozīciju bez PVN, EUR :</v>
      </c>
      <c r="H23" s="87">
        <f>SUMPRODUCT(E21:E22,H21:H22)</f>
        <v>0</v>
      </c>
    </row>
    <row r="24" spans="1:8" x14ac:dyDescent="0.25">
      <c r="A24" s="295"/>
      <c r="B24" s="296"/>
      <c r="C24" s="147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x14ac:dyDescent="0.25">
      <c r="A25" s="1" t="str">
        <f t="shared" ref="A25:A30" si="2">$A$18</f>
        <v>45.1.</v>
      </c>
      <c r="B25" s="7" t="s">
        <v>4</v>
      </c>
      <c r="C25" s="151" t="s">
        <v>576</v>
      </c>
      <c r="D25" s="334"/>
      <c r="E25" s="335"/>
      <c r="F25" s="336"/>
      <c r="G25" s="291"/>
      <c r="H25" s="292"/>
    </row>
    <row r="26" spans="1:8" ht="26.25" x14ac:dyDescent="0.25">
      <c r="A26" s="1" t="str">
        <f t="shared" si="2"/>
        <v>45.1.</v>
      </c>
      <c r="B26" s="7" t="s">
        <v>5</v>
      </c>
      <c r="C26" s="151" t="s">
        <v>551</v>
      </c>
      <c r="D26" s="334"/>
      <c r="E26" s="335"/>
      <c r="F26" s="336"/>
      <c r="G26" s="291"/>
      <c r="H26" s="292"/>
    </row>
    <row r="27" spans="1:8" ht="39" x14ac:dyDescent="0.25">
      <c r="A27" s="1" t="str">
        <f t="shared" si="2"/>
        <v>45.1.</v>
      </c>
      <c r="B27" s="7" t="s">
        <v>6</v>
      </c>
      <c r="C27" s="151" t="s">
        <v>274</v>
      </c>
      <c r="D27" s="138"/>
      <c r="E27" s="139"/>
      <c r="F27" s="140"/>
      <c r="G27" s="136"/>
      <c r="H27" s="137"/>
    </row>
    <row r="28" spans="1:8" x14ac:dyDescent="0.25">
      <c r="A28" s="1" t="str">
        <f t="shared" si="2"/>
        <v>45.1.</v>
      </c>
      <c r="B28" s="7" t="s">
        <v>8</v>
      </c>
      <c r="C28" s="20" t="s">
        <v>683</v>
      </c>
      <c r="D28" s="138"/>
      <c r="E28" s="139"/>
      <c r="F28" s="140"/>
      <c r="G28" s="136"/>
      <c r="H28" s="137"/>
    </row>
    <row r="29" spans="1:8" x14ac:dyDescent="0.25">
      <c r="A29" s="1" t="str">
        <f t="shared" si="2"/>
        <v>45.1.</v>
      </c>
      <c r="B29" s="7" t="s">
        <v>387</v>
      </c>
      <c r="C29" s="148" t="s">
        <v>588</v>
      </c>
      <c r="D29" s="138"/>
      <c r="E29" s="139"/>
      <c r="F29" s="140"/>
      <c r="G29" s="136"/>
      <c r="H29" s="137"/>
    </row>
    <row r="30" spans="1:8" x14ac:dyDescent="0.25">
      <c r="A30" s="1" t="str">
        <f t="shared" si="2"/>
        <v>45.1.</v>
      </c>
      <c r="B30" s="7" t="s">
        <v>401</v>
      </c>
      <c r="C30" s="148" t="s">
        <v>589</v>
      </c>
      <c r="D30" s="138"/>
      <c r="E30" s="139"/>
      <c r="F30" s="140"/>
      <c r="G30" s="136"/>
      <c r="H30" s="137"/>
    </row>
  </sheetData>
  <mergeCells count="42">
    <mergeCell ref="A7:G7"/>
    <mergeCell ref="B2:G2"/>
    <mergeCell ref="C3:H3"/>
    <mergeCell ref="C4:H4"/>
    <mergeCell ref="C5:H5"/>
    <mergeCell ref="B6:G6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D25:F25"/>
    <mergeCell ref="G25:H25"/>
    <mergeCell ref="D26:F26"/>
    <mergeCell ref="G26:H26"/>
    <mergeCell ref="A16:B16"/>
    <mergeCell ref="C16:F16"/>
    <mergeCell ref="G16:H16"/>
    <mergeCell ref="A18:B18"/>
    <mergeCell ref="D18:H18"/>
    <mergeCell ref="A24:B24"/>
    <mergeCell ref="D24:F24"/>
    <mergeCell ref="G24:H2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topLeftCell="A14" zoomScaleNormal="100" workbookViewId="0">
      <selection activeCell="J31" sqref="J3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71093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596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591</v>
      </c>
      <c r="B18" s="294"/>
      <c r="C18" s="71" t="s">
        <v>590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594</v>
      </c>
      <c r="D20" s="79" t="s">
        <v>731</v>
      </c>
      <c r="E20" s="80" t="s">
        <v>774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:A22" si="0">$A$18</f>
        <v>46.</v>
      </c>
      <c r="B21" s="7" t="s">
        <v>2</v>
      </c>
      <c r="C21" s="56" t="s">
        <v>716</v>
      </c>
      <c r="D21" s="8"/>
      <c r="E21" s="4">
        <v>5000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46.</v>
      </c>
      <c r="B22" s="7" t="s">
        <v>3</v>
      </c>
      <c r="C22" s="56" t="s">
        <v>717</v>
      </c>
      <c r="D22" s="8"/>
      <c r="E22" s="4">
        <v>2000</v>
      </c>
      <c r="F22" s="11"/>
      <c r="G22" s="10"/>
      <c r="H22" s="29">
        <f t="shared" ref="H22" si="1"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46.pozīciju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x14ac:dyDescent="0.25">
      <c r="A25" s="1" t="str">
        <f t="shared" ref="A25:A30" si="2">$A$18</f>
        <v>46.</v>
      </c>
      <c r="B25" s="7" t="s">
        <v>4</v>
      </c>
      <c r="C25" s="18" t="s">
        <v>590</v>
      </c>
      <c r="D25" s="334"/>
      <c r="E25" s="335"/>
      <c r="F25" s="336"/>
      <c r="G25" s="291"/>
      <c r="H25" s="292"/>
    </row>
    <row r="26" spans="1:8" ht="26.25" x14ac:dyDescent="0.25">
      <c r="A26" s="1" t="str">
        <f t="shared" si="2"/>
        <v>46.</v>
      </c>
      <c r="B26" s="7" t="s">
        <v>5</v>
      </c>
      <c r="C26" s="18" t="s">
        <v>551</v>
      </c>
      <c r="D26" s="334"/>
      <c r="E26" s="335"/>
      <c r="F26" s="336"/>
      <c r="G26" s="291"/>
      <c r="H26" s="292"/>
    </row>
    <row r="27" spans="1:8" ht="39" x14ac:dyDescent="0.25">
      <c r="A27" s="1" t="str">
        <f t="shared" si="2"/>
        <v>46.</v>
      </c>
      <c r="B27" s="7" t="s">
        <v>6</v>
      </c>
      <c r="C27" s="18" t="s">
        <v>274</v>
      </c>
      <c r="D27" s="53"/>
      <c r="E27" s="54"/>
      <c r="F27" s="55"/>
      <c r="G27" s="51"/>
      <c r="H27" s="52"/>
    </row>
    <row r="28" spans="1:8" x14ac:dyDescent="0.25">
      <c r="A28" s="1" t="str">
        <f t="shared" si="2"/>
        <v>46.</v>
      </c>
      <c r="B28" s="7" t="s">
        <v>8</v>
      </c>
      <c r="C28" s="69" t="s">
        <v>595</v>
      </c>
      <c r="D28" s="53"/>
      <c r="E28" s="54"/>
      <c r="F28" s="55"/>
      <c r="G28" s="51"/>
      <c r="H28" s="52"/>
    </row>
    <row r="29" spans="1:8" x14ac:dyDescent="0.25">
      <c r="A29" s="1" t="str">
        <f t="shared" si="2"/>
        <v>46.</v>
      </c>
      <c r="B29" s="7" t="s">
        <v>387</v>
      </c>
      <c r="C29" s="56" t="s">
        <v>716</v>
      </c>
      <c r="D29" s="53"/>
      <c r="E29" s="54"/>
      <c r="F29" s="55"/>
      <c r="G29" s="51"/>
      <c r="H29" s="52"/>
    </row>
    <row r="30" spans="1:8" x14ac:dyDescent="0.25">
      <c r="A30" s="1" t="str">
        <f t="shared" si="2"/>
        <v>46.</v>
      </c>
      <c r="B30" s="7" t="s">
        <v>401</v>
      </c>
      <c r="C30" s="56" t="s">
        <v>717</v>
      </c>
      <c r="D30" s="53"/>
      <c r="E30" s="54"/>
      <c r="F30" s="55"/>
      <c r="G30" s="51"/>
      <c r="H30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6:F26"/>
    <mergeCell ref="G26:H26"/>
    <mergeCell ref="A18:B18"/>
    <mergeCell ref="D18:H18"/>
    <mergeCell ref="A24:B24"/>
    <mergeCell ref="D24:F24"/>
    <mergeCell ref="G24:H24"/>
    <mergeCell ref="D25:F25"/>
    <mergeCell ref="G25:H25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4"/>
  <sheetViews>
    <sheetView topLeftCell="A14" zoomScaleNormal="100" workbookViewId="0">
      <selection activeCell="O31" sqref="O3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42578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603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8.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597</v>
      </c>
      <c r="B18" s="294"/>
      <c r="C18" s="71" t="s">
        <v>604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598</v>
      </c>
      <c r="D20" s="79" t="s">
        <v>731</v>
      </c>
      <c r="E20" s="80" t="s">
        <v>774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:A22" si="0">$A$18</f>
        <v>47.</v>
      </c>
      <c r="B21" s="7" t="s">
        <v>2</v>
      </c>
      <c r="C21" s="56" t="s">
        <v>599</v>
      </c>
      <c r="D21" s="8"/>
      <c r="E21" s="4">
        <v>150000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47.</v>
      </c>
      <c r="B22" s="7" t="s">
        <v>3</v>
      </c>
      <c r="C22" s="56" t="s">
        <v>600</v>
      </c>
      <c r="D22" s="8"/>
      <c r="E22" s="4">
        <v>30000</v>
      </c>
      <c r="F22" s="11"/>
      <c r="G22" s="10"/>
      <c r="H22" s="29">
        <f t="shared" ref="H22" si="1">IF(F22,G22/F22,0)</f>
        <v>0</v>
      </c>
    </row>
    <row r="23" spans="1:8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47.pozīciju bez PVN, EUR :</v>
      </c>
      <c r="H23" s="87">
        <f>SUMPRODUCT(E21:E22,H21:H22)</f>
        <v>0</v>
      </c>
    </row>
    <row r="24" spans="1:8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8" x14ac:dyDescent="0.25">
      <c r="A25" s="1" t="str">
        <f t="shared" ref="A25:A34" si="2">$A$18</f>
        <v>47.</v>
      </c>
      <c r="B25" s="7" t="s">
        <v>4</v>
      </c>
      <c r="C25" s="18" t="s">
        <v>604</v>
      </c>
      <c r="D25" s="334"/>
      <c r="E25" s="335"/>
      <c r="F25" s="336"/>
      <c r="G25" s="291"/>
      <c r="H25" s="292"/>
    </row>
    <row r="26" spans="1:8" x14ac:dyDescent="0.25">
      <c r="A26" s="1" t="str">
        <f t="shared" si="2"/>
        <v>47.</v>
      </c>
      <c r="B26" s="7">
        <v>4</v>
      </c>
      <c r="C26" s="132" t="s">
        <v>785</v>
      </c>
      <c r="D26" s="121"/>
      <c r="E26" s="122"/>
      <c r="F26" s="123"/>
      <c r="G26" s="119"/>
      <c r="H26" s="120"/>
    </row>
    <row r="27" spans="1:8" x14ac:dyDescent="0.25">
      <c r="A27" s="1" t="str">
        <f t="shared" si="2"/>
        <v>47.</v>
      </c>
      <c r="B27" s="7">
        <v>5</v>
      </c>
      <c r="C27" s="132" t="s">
        <v>786</v>
      </c>
      <c r="D27" s="121"/>
      <c r="E27" s="122"/>
      <c r="F27" s="123"/>
      <c r="G27" s="119"/>
      <c r="H27" s="120"/>
    </row>
    <row r="28" spans="1:8" x14ac:dyDescent="0.25">
      <c r="A28" s="1" t="str">
        <f t="shared" si="2"/>
        <v>47.</v>
      </c>
      <c r="B28" s="7">
        <v>6</v>
      </c>
      <c r="C28" s="132" t="s">
        <v>787</v>
      </c>
      <c r="D28" s="121"/>
      <c r="E28" s="122"/>
      <c r="F28" s="123"/>
      <c r="G28" s="119"/>
      <c r="H28" s="120"/>
    </row>
    <row r="29" spans="1:8" x14ac:dyDescent="0.25">
      <c r="A29" s="1" t="str">
        <f t="shared" si="2"/>
        <v>47.</v>
      </c>
      <c r="B29" s="7">
        <v>7</v>
      </c>
      <c r="C29" s="132" t="s">
        <v>788</v>
      </c>
      <c r="D29" s="121"/>
      <c r="E29" s="122"/>
      <c r="F29" s="123"/>
      <c r="G29" s="119"/>
      <c r="H29" s="120"/>
    </row>
    <row r="30" spans="1:8" ht="26.25" x14ac:dyDescent="0.25">
      <c r="A30" s="1" t="str">
        <f t="shared" si="2"/>
        <v>47.</v>
      </c>
      <c r="B30" s="7">
        <v>8</v>
      </c>
      <c r="C30" s="18" t="s">
        <v>551</v>
      </c>
      <c r="D30" s="334"/>
      <c r="E30" s="335"/>
      <c r="F30" s="336"/>
      <c r="G30" s="291"/>
      <c r="H30" s="292"/>
    </row>
    <row r="31" spans="1:8" ht="39" x14ac:dyDescent="0.25">
      <c r="A31" s="1" t="str">
        <f t="shared" si="2"/>
        <v>47.</v>
      </c>
      <c r="B31" s="7">
        <v>9</v>
      </c>
      <c r="C31" s="18" t="s">
        <v>274</v>
      </c>
      <c r="D31" s="53"/>
      <c r="E31" s="54"/>
      <c r="F31" s="55"/>
      <c r="G31" s="51"/>
      <c r="H31" s="52"/>
    </row>
    <row r="32" spans="1:8" x14ac:dyDescent="0.25">
      <c r="A32" s="1" t="str">
        <f t="shared" si="2"/>
        <v>47.</v>
      </c>
      <c r="B32" s="7">
        <v>10</v>
      </c>
      <c r="C32" s="69" t="s">
        <v>601</v>
      </c>
      <c r="D32" s="53"/>
      <c r="E32" s="54"/>
      <c r="F32" s="55"/>
      <c r="G32" s="51"/>
      <c r="H32" s="52"/>
    </row>
    <row r="33" spans="1:8" x14ac:dyDescent="0.25">
      <c r="A33" s="1" t="str">
        <f t="shared" si="2"/>
        <v>47.</v>
      </c>
      <c r="B33" s="7" t="s">
        <v>197</v>
      </c>
      <c r="C33" s="56" t="s">
        <v>599</v>
      </c>
      <c r="D33" s="53"/>
      <c r="E33" s="54"/>
      <c r="F33" s="55"/>
      <c r="G33" s="51"/>
      <c r="H33" s="52"/>
    </row>
    <row r="34" spans="1:8" x14ac:dyDescent="0.25">
      <c r="A34" s="1" t="str">
        <f t="shared" si="2"/>
        <v>47.</v>
      </c>
      <c r="B34" s="7" t="s">
        <v>198</v>
      </c>
      <c r="C34" s="56" t="s">
        <v>600</v>
      </c>
      <c r="D34" s="53"/>
      <c r="E34" s="54"/>
      <c r="F34" s="55"/>
      <c r="G34" s="51"/>
      <c r="H34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0:F30"/>
    <mergeCell ref="G30:H30"/>
    <mergeCell ref="A18:B18"/>
    <mergeCell ref="D18:H18"/>
    <mergeCell ref="A24:B24"/>
    <mergeCell ref="D24:F24"/>
    <mergeCell ref="G24:H24"/>
    <mergeCell ref="D25:F25"/>
    <mergeCell ref="G25:H25"/>
  </mergeCells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7" zoomScaleNormal="100" workbookViewId="0">
      <selection activeCell="G30" sqref="G30:H30"/>
    </sheetView>
  </sheetViews>
  <sheetFormatPr defaultRowHeight="15" x14ac:dyDescent="0.25"/>
  <cols>
    <col min="1" max="1" width="3.85546875" customWidth="1"/>
    <col min="2" max="2" width="5.5703125" customWidth="1"/>
    <col min="3" max="3" width="40.7109375" customWidth="1"/>
    <col min="4" max="4" width="20.7109375" customWidth="1"/>
    <col min="5" max="5" width="15.5703125" customWidth="1"/>
    <col min="6" max="6" width="16.28515625" customWidth="1"/>
    <col min="7" max="7" width="15.5703125" customWidth="1"/>
    <col min="8" max="8" width="20.7109375" customWidth="1"/>
  </cols>
  <sheetData>
    <row r="1" spans="1:8" x14ac:dyDescent="0.25">
      <c r="A1" s="6"/>
      <c r="B1" s="12"/>
      <c r="C1" s="13"/>
      <c r="D1" s="13"/>
      <c r="E1" s="14"/>
      <c r="F1" s="14"/>
      <c r="H1" s="15" t="s">
        <v>17</v>
      </c>
    </row>
    <row r="2" spans="1:8" ht="15.75" x14ac:dyDescent="0.25">
      <c r="A2" s="6"/>
      <c r="B2" s="287"/>
      <c r="C2" s="288"/>
      <c r="D2" s="288"/>
      <c r="E2" s="288"/>
      <c r="F2" s="288"/>
      <c r="G2" s="288"/>
      <c r="H2" s="6"/>
    </row>
    <row r="3" spans="1:8" ht="15.75" customHeight="1" x14ac:dyDescent="0.25">
      <c r="A3" s="6"/>
      <c r="C3" s="290" t="s">
        <v>18</v>
      </c>
      <c r="D3" s="290"/>
      <c r="E3" s="290"/>
      <c r="F3" s="290"/>
      <c r="G3" s="290"/>
      <c r="H3" s="290"/>
    </row>
    <row r="4" spans="1:8" ht="15.4" customHeight="1" x14ac:dyDescent="0.25">
      <c r="A4" s="6"/>
      <c r="C4" s="290" t="s">
        <v>24</v>
      </c>
      <c r="D4" s="290"/>
      <c r="E4" s="290"/>
      <c r="F4" s="290"/>
      <c r="G4" s="290"/>
      <c r="H4" s="290"/>
    </row>
    <row r="5" spans="1:8" ht="15.4" customHeight="1" x14ac:dyDescent="0.25">
      <c r="A5" s="6"/>
      <c r="B5" s="17"/>
      <c r="C5" s="288" t="s">
        <v>698</v>
      </c>
      <c r="D5" s="288"/>
      <c r="E5" s="288"/>
      <c r="F5" s="288"/>
      <c r="G5" s="288"/>
      <c r="H5" s="288"/>
    </row>
    <row r="6" spans="1:8" ht="15.75" x14ac:dyDescent="0.25">
      <c r="A6" s="6"/>
      <c r="B6" s="287"/>
      <c r="C6" s="288"/>
      <c r="D6" s="288"/>
      <c r="E6" s="288"/>
      <c r="F6" s="288"/>
      <c r="G6" s="288"/>
      <c r="H6" s="6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54.75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7.75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36.7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54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2.7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33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6"/>
      <c r="B17" s="6"/>
      <c r="C17" s="6"/>
      <c r="D17" s="6"/>
      <c r="E17" s="6"/>
      <c r="F17" s="6"/>
      <c r="G17" s="6"/>
      <c r="H17" s="6"/>
    </row>
    <row r="18" spans="1:9" ht="47.25" x14ac:dyDescent="0.25">
      <c r="A18" s="293" t="s">
        <v>112</v>
      </c>
      <c r="B18" s="294"/>
      <c r="C18" s="71" t="s">
        <v>699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77"/>
      <c r="C20" s="78" t="s">
        <v>117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9" x14ac:dyDescent="0.25">
      <c r="A21" s="1" t="str">
        <f t="shared" ref="A21:A24" si="0">$A$18</f>
        <v>4.</v>
      </c>
      <c r="B21" s="7">
        <v>1</v>
      </c>
      <c r="C21" s="36" t="s">
        <v>113</v>
      </c>
      <c r="D21" s="8"/>
      <c r="E21" s="4">
        <v>6500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4.</v>
      </c>
      <c r="B22" s="7">
        <v>2</v>
      </c>
      <c r="C22" s="36" t="s">
        <v>114</v>
      </c>
      <c r="D22" s="8"/>
      <c r="E22" s="4">
        <v>20500</v>
      </c>
      <c r="F22" s="11"/>
      <c r="G22" s="10"/>
      <c r="H22" s="29">
        <f t="shared" ref="H22:H23" si="1">IF(F22,G22/F22,0)</f>
        <v>0</v>
      </c>
    </row>
    <row r="23" spans="1:9" x14ac:dyDescent="0.25">
      <c r="A23" s="1" t="str">
        <f t="shared" si="0"/>
        <v>4.</v>
      </c>
      <c r="B23" s="7">
        <v>3</v>
      </c>
      <c r="C23" s="36" t="s">
        <v>115</v>
      </c>
      <c r="D23" s="8"/>
      <c r="E23" s="4">
        <v>105000</v>
      </c>
      <c r="F23" s="11"/>
      <c r="G23" s="10"/>
      <c r="H23" s="29">
        <f t="shared" si="1"/>
        <v>0</v>
      </c>
    </row>
    <row r="24" spans="1:9" x14ac:dyDescent="0.25">
      <c r="A24" s="1" t="str">
        <f t="shared" si="0"/>
        <v>4.</v>
      </c>
      <c r="B24" s="7">
        <v>4</v>
      </c>
      <c r="C24" s="36" t="s">
        <v>116</v>
      </c>
      <c r="D24" s="8"/>
      <c r="E24" s="4">
        <v>45000</v>
      </c>
      <c r="F24" s="11"/>
      <c r="G24" s="10"/>
      <c r="H24" s="29">
        <f>IF(F24,G24/F24,0)</f>
        <v>0</v>
      </c>
    </row>
    <row r="25" spans="1:9" x14ac:dyDescent="0.25">
      <c r="A25" s="72"/>
      <c r="B25" s="73"/>
      <c r="C25" s="81"/>
      <c r="D25" s="82"/>
      <c r="E25" s="82"/>
      <c r="F25" s="82"/>
      <c r="G25" s="83" t="str">
        <f>CONCATENATE("KOPĒJĀ CENA (2*5) par ",A18,"pozīciju bez PVN, EUR :")</f>
        <v>KOPĒJĀ CENA (2*5) par 4.pozīciju bez PVN, EUR :</v>
      </c>
      <c r="H25" s="87">
        <f>SUMPRODUCT(E21:E24,H21:H24)</f>
        <v>0</v>
      </c>
    </row>
    <row r="26" spans="1:9" ht="15" customHeight="1" x14ac:dyDescent="0.25">
      <c r="A26" s="295"/>
      <c r="B26" s="296"/>
      <c r="C26" s="79" t="s">
        <v>7</v>
      </c>
      <c r="D26" s="297" t="s">
        <v>728</v>
      </c>
      <c r="E26" s="298"/>
      <c r="F26" s="299"/>
      <c r="G26" s="297" t="s">
        <v>729</v>
      </c>
      <c r="H26" s="299"/>
    </row>
    <row r="27" spans="1:9" ht="25.5" x14ac:dyDescent="0.25">
      <c r="A27" s="1" t="str">
        <f t="shared" ref="A27:A35" si="2">$A$18</f>
        <v>4.</v>
      </c>
      <c r="B27" s="7">
        <v>5</v>
      </c>
      <c r="C27" s="19" t="s">
        <v>118</v>
      </c>
      <c r="D27" s="300"/>
      <c r="E27" s="301"/>
      <c r="F27" s="302"/>
      <c r="G27" s="291"/>
      <c r="H27" s="292"/>
    </row>
    <row r="28" spans="1:9" ht="16.5" x14ac:dyDescent="0.25">
      <c r="A28" s="1" t="str">
        <f t="shared" si="2"/>
        <v>4.</v>
      </c>
      <c r="B28" s="7">
        <v>6</v>
      </c>
      <c r="C28" s="56" t="s">
        <v>662</v>
      </c>
      <c r="D28" s="300"/>
      <c r="E28" s="301"/>
      <c r="F28" s="302"/>
      <c r="G28" s="291"/>
      <c r="H28" s="292"/>
      <c r="I28" s="21"/>
    </row>
    <row r="29" spans="1:9" x14ac:dyDescent="0.25">
      <c r="A29" s="1" t="str">
        <f t="shared" si="2"/>
        <v>4.</v>
      </c>
      <c r="B29" s="7">
        <v>7</v>
      </c>
      <c r="C29" s="18" t="s">
        <v>60</v>
      </c>
      <c r="D29" s="300"/>
      <c r="E29" s="301"/>
      <c r="F29" s="302"/>
      <c r="G29" s="291"/>
      <c r="H29" s="292"/>
      <c r="I29" t="s">
        <v>72</v>
      </c>
    </row>
    <row r="30" spans="1:9" ht="64.5" x14ac:dyDescent="0.25">
      <c r="A30" s="1" t="str">
        <f t="shared" si="2"/>
        <v>4.</v>
      </c>
      <c r="B30" s="7">
        <v>8</v>
      </c>
      <c r="C30" s="5" t="s">
        <v>252</v>
      </c>
      <c r="D30" s="300"/>
      <c r="E30" s="301"/>
      <c r="F30" s="302"/>
      <c r="G30" s="291"/>
      <c r="H30" s="292"/>
    </row>
    <row r="31" spans="1:9" ht="26.25" x14ac:dyDescent="0.25">
      <c r="A31" s="1" t="str">
        <f t="shared" si="2"/>
        <v>4.</v>
      </c>
      <c r="B31" s="7">
        <v>9</v>
      </c>
      <c r="C31" s="5" t="s">
        <v>119</v>
      </c>
      <c r="D31" s="300"/>
      <c r="E31" s="301"/>
      <c r="F31" s="302"/>
      <c r="G31" s="291"/>
      <c r="H31" s="292"/>
    </row>
    <row r="32" spans="1:9" ht="51.75" x14ac:dyDescent="0.25">
      <c r="A32" s="1" t="str">
        <f t="shared" si="2"/>
        <v>4.</v>
      </c>
      <c r="B32" s="7">
        <v>10</v>
      </c>
      <c r="C32" s="5" t="s">
        <v>121</v>
      </c>
      <c r="D32" s="300"/>
      <c r="E32" s="301"/>
      <c r="F32" s="302"/>
      <c r="G32" s="291"/>
      <c r="H32" s="292"/>
    </row>
    <row r="33" spans="1:9" ht="25.5" x14ac:dyDescent="0.25">
      <c r="A33" s="1" t="str">
        <f t="shared" si="2"/>
        <v>4.</v>
      </c>
      <c r="B33" s="7">
        <v>11</v>
      </c>
      <c r="C33" s="3" t="s">
        <v>120</v>
      </c>
      <c r="D33" s="300"/>
      <c r="E33" s="301"/>
      <c r="F33" s="302"/>
      <c r="G33" s="291"/>
      <c r="H33" s="292"/>
    </row>
    <row r="34" spans="1:9" ht="51" x14ac:dyDescent="0.25">
      <c r="A34" s="1" t="str">
        <f t="shared" si="2"/>
        <v>4.</v>
      </c>
      <c r="B34" s="7">
        <v>12</v>
      </c>
      <c r="C34" s="3" t="s">
        <v>66</v>
      </c>
      <c r="D34" s="300"/>
      <c r="E34" s="301"/>
      <c r="F34" s="302"/>
      <c r="G34" s="291"/>
      <c r="H34" s="292"/>
    </row>
    <row r="35" spans="1:9" ht="25.5" x14ac:dyDescent="0.25">
      <c r="A35" s="1" t="str">
        <f t="shared" si="2"/>
        <v>4.</v>
      </c>
      <c r="B35" s="7">
        <v>13</v>
      </c>
      <c r="C35" s="20" t="s">
        <v>250</v>
      </c>
      <c r="D35" s="300"/>
      <c r="E35" s="301"/>
      <c r="F35" s="302"/>
      <c r="G35" s="291"/>
      <c r="H35" s="292"/>
    </row>
    <row r="36" spans="1:9" ht="28.5" x14ac:dyDescent="0.25">
      <c r="A36" s="1" t="str">
        <f t="shared" ref="A36:A39" si="3">$A$18</f>
        <v>4.</v>
      </c>
      <c r="B36" s="7" t="s">
        <v>177</v>
      </c>
      <c r="C36" s="36" t="s">
        <v>706</v>
      </c>
      <c r="D36" s="300"/>
      <c r="E36" s="301"/>
      <c r="F36" s="302"/>
      <c r="G36" s="291"/>
      <c r="H36" s="292"/>
      <c r="I36" s="21"/>
    </row>
    <row r="37" spans="1:9" ht="28.5" x14ac:dyDescent="0.25">
      <c r="A37" s="1" t="str">
        <f t="shared" si="3"/>
        <v>4.</v>
      </c>
      <c r="B37" s="7" t="s">
        <v>178</v>
      </c>
      <c r="C37" s="36" t="s">
        <v>707</v>
      </c>
      <c r="D37" s="300"/>
      <c r="E37" s="301"/>
      <c r="F37" s="302"/>
      <c r="G37" s="291"/>
      <c r="H37" s="292"/>
      <c r="I37" s="21"/>
    </row>
    <row r="38" spans="1:9" ht="41.25" x14ac:dyDescent="0.25">
      <c r="A38" s="1" t="str">
        <f t="shared" si="3"/>
        <v>4.</v>
      </c>
      <c r="B38" s="7" t="s">
        <v>187</v>
      </c>
      <c r="C38" s="3" t="s">
        <v>201</v>
      </c>
      <c r="D38" s="300"/>
      <c r="E38" s="301"/>
      <c r="F38" s="302"/>
      <c r="G38" s="291"/>
      <c r="H38" s="292"/>
      <c r="I38" s="21"/>
    </row>
    <row r="39" spans="1:9" ht="41.25" x14ac:dyDescent="0.25">
      <c r="A39" s="1" t="str">
        <f t="shared" si="3"/>
        <v>4.</v>
      </c>
      <c r="B39" s="7" t="s">
        <v>188</v>
      </c>
      <c r="C39" s="3" t="s">
        <v>202</v>
      </c>
      <c r="D39" s="300"/>
      <c r="E39" s="301"/>
      <c r="F39" s="302"/>
      <c r="G39" s="291"/>
      <c r="H39" s="292"/>
      <c r="I39" s="21"/>
    </row>
    <row r="40" spans="1:9" x14ac:dyDescent="0.25">
      <c r="A40" s="9"/>
      <c r="B40" s="9"/>
      <c r="C40" s="9"/>
      <c r="D40" s="9"/>
      <c r="E40" s="9"/>
      <c r="F40" s="9"/>
      <c r="G40" s="9"/>
      <c r="H40" s="9"/>
    </row>
  </sheetData>
  <mergeCells count="64">
    <mergeCell ref="G8:H8"/>
    <mergeCell ref="G9:H9"/>
    <mergeCell ref="G10:H10"/>
    <mergeCell ref="G11:H11"/>
    <mergeCell ref="G12:H12"/>
    <mergeCell ref="C8:F8"/>
    <mergeCell ref="C9:F9"/>
    <mergeCell ref="C10:F10"/>
    <mergeCell ref="C11:F11"/>
    <mergeCell ref="C12:F12"/>
    <mergeCell ref="D34:F34"/>
    <mergeCell ref="G34:H34"/>
    <mergeCell ref="D35:F35"/>
    <mergeCell ref="G35:H35"/>
    <mergeCell ref="D39:F39"/>
    <mergeCell ref="G39:H39"/>
    <mergeCell ref="D36:F36"/>
    <mergeCell ref="G36:H36"/>
    <mergeCell ref="D37:F37"/>
    <mergeCell ref="G37:H37"/>
    <mergeCell ref="D38:F38"/>
    <mergeCell ref="G38:H38"/>
    <mergeCell ref="A18:B18"/>
    <mergeCell ref="A26:B26"/>
    <mergeCell ref="D26:F26"/>
    <mergeCell ref="G26:H26"/>
    <mergeCell ref="A14:B14"/>
    <mergeCell ref="A15:B15"/>
    <mergeCell ref="A16:B16"/>
    <mergeCell ref="G14:H14"/>
    <mergeCell ref="G15:H15"/>
    <mergeCell ref="G16:H16"/>
    <mergeCell ref="B2:G2"/>
    <mergeCell ref="C3:H3"/>
    <mergeCell ref="C4:H4"/>
    <mergeCell ref="C5:H5"/>
    <mergeCell ref="B6:G6"/>
    <mergeCell ref="A7:G7"/>
    <mergeCell ref="D27:F27"/>
    <mergeCell ref="G27:H27"/>
    <mergeCell ref="D28:F28"/>
    <mergeCell ref="G28:H28"/>
    <mergeCell ref="A8:B8"/>
    <mergeCell ref="A9:B9"/>
    <mergeCell ref="A10:B10"/>
    <mergeCell ref="A11:B11"/>
    <mergeCell ref="A12:B12"/>
    <mergeCell ref="A13:B13"/>
    <mergeCell ref="C13:F13"/>
    <mergeCell ref="C14:F14"/>
    <mergeCell ref="C15:F15"/>
    <mergeCell ref="C16:F16"/>
    <mergeCell ref="G13:H13"/>
    <mergeCell ref="D32:F32"/>
    <mergeCell ref="G32:H32"/>
    <mergeCell ref="D33:F33"/>
    <mergeCell ref="G33:H33"/>
    <mergeCell ref="D18:H18"/>
    <mergeCell ref="D29:F29"/>
    <mergeCell ref="G29:H29"/>
    <mergeCell ref="D30:F30"/>
    <mergeCell ref="G30:H30"/>
    <mergeCell ref="D31:F31"/>
    <mergeCell ref="G31:H31"/>
  </mergeCells>
  <phoneticPr fontId="10" type="noConversion"/>
  <pageMargins left="0.7" right="0.7" top="0.75" bottom="0.75" header="0.3" footer="0.3"/>
  <pageSetup paperSize="9" scale="88" fitToHeight="0" orientation="landscape" horizontalDpi="4294967293" verticalDpi="0" r:id="rId1"/>
  <rowBreaks count="1" manualBreakCount="1">
    <brk id="17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topLeftCell="A16" zoomScaleNormal="100" workbookViewId="0">
      <selection activeCell="K40" sqref="K40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140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602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.7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605</v>
      </c>
      <c r="B18" s="294"/>
      <c r="C18" s="71" t="s">
        <v>606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610</v>
      </c>
      <c r="D20" s="79" t="s">
        <v>731</v>
      </c>
      <c r="E20" s="80" t="s">
        <v>773</v>
      </c>
      <c r="F20" s="124" t="s">
        <v>16</v>
      </c>
      <c r="G20" s="124" t="s">
        <v>15</v>
      </c>
      <c r="H20" s="124" t="s">
        <v>1</v>
      </c>
    </row>
    <row r="21" spans="1:8" x14ac:dyDescent="0.25">
      <c r="A21" s="1" t="str">
        <f t="shared" ref="A21" si="0">$A$18</f>
        <v>48.</v>
      </c>
      <c r="B21" s="7" t="s">
        <v>2</v>
      </c>
      <c r="C21" s="56" t="s">
        <v>718</v>
      </c>
      <c r="D21" s="8"/>
      <c r="E21" s="4">
        <v>400000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48.pozīciju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8" si="1">$A$18</f>
        <v>48.</v>
      </c>
      <c r="B24" s="7" t="s">
        <v>3</v>
      </c>
      <c r="C24" s="18" t="s">
        <v>606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48.</v>
      </c>
      <c r="B25" s="7" t="s">
        <v>4</v>
      </c>
      <c r="C25" s="18" t="s">
        <v>551</v>
      </c>
      <c r="D25" s="334"/>
      <c r="E25" s="335"/>
      <c r="F25" s="336"/>
      <c r="G25" s="291"/>
      <c r="H25" s="292"/>
    </row>
    <row r="26" spans="1:8" ht="39" x14ac:dyDescent="0.25">
      <c r="A26" s="1" t="str">
        <f t="shared" si="1"/>
        <v>48.</v>
      </c>
      <c r="B26" s="7" t="s">
        <v>5</v>
      </c>
      <c r="C26" s="18" t="s">
        <v>274</v>
      </c>
      <c r="D26" s="53"/>
      <c r="E26" s="54"/>
      <c r="F26" s="55"/>
      <c r="G26" s="51"/>
      <c r="H26" s="52"/>
    </row>
    <row r="27" spans="1:8" x14ac:dyDescent="0.25">
      <c r="A27" s="1" t="str">
        <f t="shared" si="1"/>
        <v>48.</v>
      </c>
      <c r="B27" s="7" t="s">
        <v>6</v>
      </c>
      <c r="C27" s="69" t="s">
        <v>684</v>
      </c>
      <c r="D27" s="53"/>
      <c r="E27" s="54"/>
      <c r="F27" s="55"/>
      <c r="G27" s="51"/>
      <c r="H27" s="52"/>
    </row>
    <row r="28" spans="1:8" x14ac:dyDescent="0.25">
      <c r="A28" s="1" t="str">
        <f t="shared" si="1"/>
        <v>48.</v>
      </c>
      <c r="B28" s="7" t="s">
        <v>386</v>
      </c>
      <c r="C28" s="56" t="s">
        <v>718</v>
      </c>
      <c r="D28" s="53"/>
      <c r="E28" s="54"/>
      <c r="F28" s="55"/>
      <c r="G28" s="51"/>
      <c r="H28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5:F25"/>
    <mergeCell ref="G25:H25"/>
    <mergeCell ref="A18:B18"/>
    <mergeCell ref="D18:H18"/>
    <mergeCell ref="A23:B23"/>
    <mergeCell ref="D23:F23"/>
    <mergeCell ref="G23:H23"/>
    <mergeCell ref="D24:F24"/>
    <mergeCell ref="G24:H24"/>
  </mergeCells>
  <phoneticPr fontId="10" type="noConversion"/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topLeftCell="A16" zoomScaleNormal="100" workbookViewId="0">
      <selection activeCell="J24" sqref="J24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140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607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8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609</v>
      </c>
      <c r="B18" s="294"/>
      <c r="C18" s="71" t="s">
        <v>608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611</v>
      </c>
      <c r="D20" s="79" t="s">
        <v>731</v>
      </c>
      <c r="E20" s="80" t="s">
        <v>829</v>
      </c>
      <c r="F20" s="80" t="s">
        <v>809</v>
      </c>
      <c r="G20" s="80" t="s">
        <v>790</v>
      </c>
      <c r="H20" s="80" t="s">
        <v>808</v>
      </c>
    </row>
    <row r="21" spans="1:8" ht="26.25" x14ac:dyDescent="0.25">
      <c r="A21" s="1" t="str">
        <f t="shared" ref="A21" si="0">$A$18</f>
        <v>49.</v>
      </c>
      <c r="B21" s="7" t="s">
        <v>2</v>
      </c>
      <c r="C21" s="56" t="s">
        <v>771</v>
      </c>
      <c r="D21" s="8"/>
      <c r="E21" s="4">
        <v>2500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49.pozīciju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8" si="1">$A$18</f>
        <v>49.</v>
      </c>
      <c r="B24" s="7" t="s">
        <v>3</v>
      </c>
      <c r="C24" s="18" t="s">
        <v>608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49.</v>
      </c>
      <c r="B25" s="7" t="s">
        <v>4</v>
      </c>
      <c r="C25" s="18" t="s">
        <v>551</v>
      </c>
      <c r="D25" s="334"/>
      <c r="E25" s="335"/>
      <c r="F25" s="336"/>
      <c r="G25" s="291"/>
      <c r="H25" s="292"/>
    </row>
    <row r="26" spans="1:8" ht="39" x14ac:dyDescent="0.25">
      <c r="A26" s="1" t="str">
        <f t="shared" si="1"/>
        <v>49.</v>
      </c>
      <c r="B26" s="7" t="s">
        <v>5</v>
      </c>
      <c r="C26" s="18" t="s">
        <v>274</v>
      </c>
      <c r="D26" s="53"/>
      <c r="E26" s="54"/>
      <c r="F26" s="55"/>
      <c r="G26" s="51"/>
      <c r="H26" s="52"/>
    </row>
    <row r="27" spans="1:8" x14ac:dyDescent="0.25">
      <c r="A27" s="1" t="str">
        <f t="shared" si="1"/>
        <v>49.</v>
      </c>
      <c r="B27" s="7" t="s">
        <v>6</v>
      </c>
      <c r="C27" s="69" t="s">
        <v>719</v>
      </c>
      <c r="D27" s="53"/>
      <c r="E27" s="54"/>
      <c r="F27" s="55"/>
      <c r="G27" s="51"/>
      <c r="H27" s="52"/>
    </row>
    <row r="28" spans="1:8" x14ac:dyDescent="0.25">
      <c r="A28" s="1" t="str">
        <f t="shared" si="1"/>
        <v>49.</v>
      </c>
      <c r="B28" s="7" t="s">
        <v>386</v>
      </c>
      <c r="C28" s="56" t="s">
        <v>685</v>
      </c>
      <c r="D28" s="53"/>
      <c r="E28" s="54"/>
      <c r="F28" s="55"/>
      <c r="G28" s="51"/>
      <c r="H28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5:F25"/>
    <mergeCell ref="G25:H25"/>
    <mergeCell ref="A18:B18"/>
    <mergeCell ref="D18:H18"/>
    <mergeCell ref="A23:B23"/>
    <mergeCell ref="D23:F23"/>
    <mergeCell ref="G23:H23"/>
    <mergeCell ref="D24:F24"/>
    <mergeCell ref="G24:H24"/>
  </mergeCells>
  <pageMargins left="0.7" right="0.7" top="0.75" bottom="0.75" header="0.3" footer="0.3"/>
  <pageSetup paperSize="9" scale="85" fitToHeight="0" orientation="landscape" verticalDpi="0" r:id="rId1"/>
  <rowBreaks count="1" manualBreakCount="1">
    <brk id="17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topLeftCell="A13" zoomScaleNormal="100" workbookViewId="0">
      <selection activeCell="D33" sqref="D3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710937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742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4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4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612</v>
      </c>
      <c r="B18" s="294"/>
      <c r="C18" s="71" t="s">
        <v>743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42.75" x14ac:dyDescent="0.25">
      <c r="A20" s="76"/>
      <c r="B20" s="86"/>
      <c r="C20" s="74" t="s">
        <v>615</v>
      </c>
      <c r="D20" s="79" t="s">
        <v>731</v>
      </c>
      <c r="E20" s="80" t="s">
        <v>773</v>
      </c>
      <c r="F20" s="80" t="s">
        <v>789</v>
      </c>
      <c r="G20" s="80" t="s">
        <v>790</v>
      </c>
      <c r="H20" s="80" t="s">
        <v>791</v>
      </c>
    </row>
    <row r="21" spans="1:8" x14ac:dyDescent="0.25">
      <c r="A21" s="1" t="str">
        <f t="shared" ref="A21" si="0">$A$18</f>
        <v>50.</v>
      </c>
      <c r="B21" s="7" t="s">
        <v>2</v>
      </c>
      <c r="C21" s="56" t="s">
        <v>614</v>
      </c>
      <c r="D21" s="8"/>
      <c r="E21" s="4">
        <v>2500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50.pozīciju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27" si="1">$A$18</f>
        <v>50.</v>
      </c>
      <c r="B24" s="7" t="s">
        <v>3</v>
      </c>
      <c r="C24" s="133" t="s">
        <v>613</v>
      </c>
      <c r="D24" s="334"/>
      <c r="E24" s="335"/>
      <c r="F24" s="336"/>
      <c r="G24" s="291"/>
      <c r="H24" s="292"/>
    </row>
    <row r="25" spans="1:8" ht="18" customHeight="1" x14ac:dyDescent="0.25">
      <c r="A25" s="1" t="str">
        <f t="shared" si="1"/>
        <v>50.</v>
      </c>
      <c r="B25" s="7" t="s">
        <v>4</v>
      </c>
      <c r="C25" s="133" t="s">
        <v>747</v>
      </c>
      <c r="D25" s="109"/>
      <c r="E25" s="110"/>
      <c r="F25" s="111"/>
      <c r="G25" s="107"/>
      <c r="H25" s="108"/>
    </row>
    <row r="26" spans="1:8" ht="26.25" x14ac:dyDescent="0.25">
      <c r="A26" s="1" t="str">
        <f t="shared" si="1"/>
        <v>50.</v>
      </c>
      <c r="B26" s="7" t="s">
        <v>5</v>
      </c>
      <c r="C26" s="133" t="s">
        <v>551</v>
      </c>
      <c r="D26" s="334"/>
      <c r="E26" s="335"/>
      <c r="F26" s="336"/>
      <c r="G26" s="291"/>
      <c r="H26" s="292"/>
    </row>
    <row r="27" spans="1:8" ht="39" x14ac:dyDescent="0.25">
      <c r="A27" s="1" t="str">
        <f t="shared" si="1"/>
        <v>50.</v>
      </c>
      <c r="B27" s="7" t="s">
        <v>6</v>
      </c>
      <c r="C27" s="18" t="s">
        <v>274</v>
      </c>
      <c r="D27" s="53"/>
      <c r="E27" s="54"/>
      <c r="F27" s="55"/>
      <c r="G27" s="51"/>
      <c r="H27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26:F26"/>
    <mergeCell ref="G26:H26"/>
    <mergeCell ref="A18:B18"/>
    <mergeCell ref="D18:H18"/>
    <mergeCell ref="A23:B23"/>
    <mergeCell ref="D23:F23"/>
    <mergeCell ref="G23:H23"/>
    <mergeCell ref="D24:F24"/>
    <mergeCell ref="G24:H24"/>
  </mergeCells>
  <phoneticPr fontId="10" type="noConversion"/>
  <pageMargins left="0.7" right="0.7" top="0.75" bottom="0.75" header="0.3" footer="0.3"/>
  <pageSetup paperSize="9" scale="83" fitToHeight="0" orientation="landscape" r:id="rId1"/>
  <rowBreaks count="1" manualBreakCount="1">
    <brk id="17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3"/>
  <sheetViews>
    <sheetView topLeftCell="A13" zoomScaleNormal="100" workbookViewId="0">
      <selection activeCell="M28" sqref="M28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8.5703125" customWidth="1"/>
    <col min="6" max="6" width="15.5703125" customWidth="1"/>
    <col min="7" max="8" width="17.140625" customWidth="1"/>
    <col min="9" max="9" width="15.5703125" customWidth="1"/>
    <col min="10" max="10" width="17.5703125" customWidth="1"/>
  </cols>
  <sheetData>
    <row r="1" spans="1:10" x14ac:dyDescent="0.25">
      <c r="A1" s="9"/>
      <c r="B1" s="22"/>
      <c r="C1" s="13"/>
      <c r="D1" s="13"/>
      <c r="E1" s="13"/>
      <c r="F1" s="23"/>
      <c r="G1" s="23"/>
      <c r="H1" s="23"/>
      <c r="I1" s="16"/>
      <c r="J1" s="24" t="s">
        <v>17</v>
      </c>
    </row>
    <row r="2" spans="1:10" ht="15.75" x14ac:dyDescent="0.25">
      <c r="A2" s="9"/>
      <c r="B2" s="287"/>
      <c r="C2" s="288"/>
      <c r="D2" s="288"/>
      <c r="E2" s="288"/>
      <c r="F2" s="288"/>
      <c r="G2" s="288"/>
      <c r="H2" s="288"/>
      <c r="I2" s="288"/>
      <c r="J2" s="9"/>
    </row>
    <row r="3" spans="1:10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  <c r="I3" s="290"/>
      <c r="J3" s="290"/>
    </row>
    <row r="4" spans="1:10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  <c r="I4" s="290"/>
      <c r="J4" s="290"/>
    </row>
    <row r="5" spans="1:10" ht="15.75" x14ac:dyDescent="0.25">
      <c r="A5" s="9"/>
      <c r="B5" s="17"/>
      <c r="C5" s="288" t="s">
        <v>616</v>
      </c>
      <c r="D5" s="288"/>
      <c r="E5" s="288"/>
      <c r="F5" s="288"/>
      <c r="G5" s="288"/>
      <c r="H5" s="288"/>
      <c r="I5" s="288"/>
      <c r="J5" s="288"/>
    </row>
    <row r="6" spans="1:10" ht="15.75" x14ac:dyDescent="0.25">
      <c r="A6" s="9"/>
      <c r="B6" s="287"/>
      <c r="C6" s="288"/>
      <c r="D6" s="288"/>
      <c r="E6" s="288"/>
      <c r="F6" s="288"/>
      <c r="G6" s="288"/>
      <c r="H6" s="288"/>
      <c r="I6" s="288"/>
      <c r="J6" s="9"/>
    </row>
    <row r="7" spans="1:10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115"/>
      <c r="I7" s="26"/>
      <c r="J7" s="26"/>
    </row>
    <row r="8" spans="1:10" s="16" customFormat="1" ht="15" customHeight="1" x14ac:dyDescent="0.25">
      <c r="A8" s="284">
        <v>1</v>
      </c>
      <c r="B8" s="285"/>
      <c r="C8" s="313" t="s">
        <v>20</v>
      </c>
      <c r="D8" s="313"/>
      <c r="E8" s="313"/>
      <c r="F8" s="313"/>
      <c r="G8" s="313"/>
      <c r="H8" s="118"/>
      <c r="I8" s="318"/>
      <c r="J8" s="319"/>
    </row>
    <row r="9" spans="1:10" s="16" customFormat="1" x14ac:dyDescent="0.25">
      <c r="A9" s="284">
        <v>2</v>
      </c>
      <c r="B9" s="285"/>
      <c r="C9" s="314" t="s">
        <v>21</v>
      </c>
      <c r="D9" s="314"/>
      <c r="E9" s="313"/>
      <c r="F9" s="313"/>
      <c r="G9" s="313"/>
      <c r="H9" s="118"/>
      <c r="I9" s="318"/>
      <c r="J9" s="319"/>
    </row>
    <row r="10" spans="1:10" s="16" customFormat="1" ht="45" customHeight="1" x14ac:dyDescent="0.25">
      <c r="A10" s="284">
        <v>3</v>
      </c>
      <c r="B10" s="285"/>
      <c r="C10" s="315" t="s">
        <v>22</v>
      </c>
      <c r="D10" s="316"/>
      <c r="E10" s="316"/>
      <c r="F10" s="316"/>
      <c r="G10" s="317"/>
      <c r="H10" s="117"/>
      <c r="I10" s="318"/>
      <c r="J10" s="319"/>
    </row>
    <row r="11" spans="1:10" s="16" customFormat="1" ht="27" customHeight="1" x14ac:dyDescent="0.25">
      <c r="A11" s="284">
        <v>5</v>
      </c>
      <c r="B11" s="285"/>
      <c r="C11" s="314" t="s">
        <v>23</v>
      </c>
      <c r="D11" s="314"/>
      <c r="E11" s="314"/>
      <c r="F11" s="314"/>
      <c r="G11" s="314"/>
      <c r="H11" s="116"/>
      <c r="I11" s="318"/>
      <c r="J11" s="319"/>
    </row>
    <row r="12" spans="1:10" s="16" customFormat="1" ht="45" customHeight="1" x14ac:dyDescent="0.25">
      <c r="A12" s="284">
        <v>4</v>
      </c>
      <c r="B12" s="285"/>
      <c r="C12" s="315" t="s">
        <v>726</v>
      </c>
      <c r="D12" s="316"/>
      <c r="E12" s="316"/>
      <c r="F12" s="316"/>
      <c r="G12" s="317"/>
      <c r="H12" s="117"/>
      <c r="I12" s="320" t="s">
        <v>734</v>
      </c>
      <c r="J12" s="321"/>
    </row>
    <row r="13" spans="1:10" s="16" customFormat="1" ht="45" customHeight="1" x14ac:dyDescent="0.25">
      <c r="A13" s="284">
        <v>9</v>
      </c>
      <c r="B13" s="285"/>
      <c r="C13" s="322" t="s">
        <v>730</v>
      </c>
      <c r="D13" s="316"/>
      <c r="E13" s="316"/>
      <c r="F13" s="316"/>
      <c r="G13" s="317"/>
      <c r="H13" s="117"/>
      <c r="I13" s="320" t="s">
        <v>734</v>
      </c>
      <c r="J13" s="321"/>
    </row>
    <row r="14" spans="1:10" s="16" customFormat="1" ht="33" customHeight="1" x14ac:dyDescent="0.25">
      <c r="A14" s="284">
        <v>6</v>
      </c>
      <c r="B14" s="285"/>
      <c r="C14" s="322" t="s">
        <v>732</v>
      </c>
      <c r="D14" s="316"/>
      <c r="E14" s="316"/>
      <c r="F14" s="316"/>
      <c r="G14" s="317"/>
      <c r="H14" s="117"/>
      <c r="I14" s="318"/>
      <c r="J14" s="319"/>
    </row>
    <row r="15" spans="1:10" s="16" customFormat="1" ht="32.25" customHeight="1" x14ac:dyDescent="0.25">
      <c r="A15" s="284">
        <v>7</v>
      </c>
      <c r="B15" s="285"/>
      <c r="C15" s="314" t="s">
        <v>733</v>
      </c>
      <c r="D15" s="314"/>
      <c r="E15" s="313"/>
      <c r="F15" s="313"/>
      <c r="G15" s="313"/>
      <c r="H15" s="118"/>
      <c r="I15" s="318"/>
      <c r="J15" s="319"/>
    </row>
    <row r="16" spans="1:10" s="16" customFormat="1" ht="45" customHeight="1" x14ac:dyDescent="0.25">
      <c r="A16" s="284">
        <v>8</v>
      </c>
      <c r="B16" s="285"/>
      <c r="C16" s="314" t="s">
        <v>739</v>
      </c>
      <c r="D16" s="314"/>
      <c r="E16" s="313"/>
      <c r="F16" s="313"/>
      <c r="G16" s="313"/>
      <c r="H16" s="118"/>
      <c r="I16" s="320" t="s">
        <v>735</v>
      </c>
      <c r="J16" s="321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t="47.25" x14ac:dyDescent="0.25">
      <c r="A18" s="293" t="s">
        <v>617</v>
      </c>
      <c r="B18" s="294"/>
      <c r="C18" s="71" t="s">
        <v>275</v>
      </c>
      <c r="D18" s="306" t="s">
        <v>221</v>
      </c>
      <c r="E18" s="323"/>
      <c r="F18" s="323"/>
      <c r="G18" s="323"/>
      <c r="H18" s="323"/>
      <c r="I18" s="323"/>
      <c r="J18" s="324"/>
    </row>
    <row r="19" spans="1:11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127" t="s">
        <v>750</v>
      </c>
    </row>
    <row r="20" spans="1:11" ht="67.5" x14ac:dyDescent="0.25">
      <c r="A20" s="76"/>
      <c r="B20" s="86"/>
      <c r="C20" s="74" t="s">
        <v>263</v>
      </c>
      <c r="D20" s="79" t="s">
        <v>757</v>
      </c>
      <c r="E20" s="124" t="s">
        <v>749</v>
      </c>
      <c r="F20" s="80" t="s">
        <v>758</v>
      </c>
      <c r="G20" s="80" t="s">
        <v>268</v>
      </c>
      <c r="H20" s="80" t="s">
        <v>266</v>
      </c>
      <c r="I20" s="80" t="s">
        <v>15</v>
      </c>
      <c r="J20" s="80" t="s">
        <v>267</v>
      </c>
    </row>
    <row r="21" spans="1:11" x14ac:dyDescent="0.25">
      <c r="A21" s="1" t="str">
        <f t="shared" ref="A21" si="0">$A$18</f>
        <v>51.</v>
      </c>
      <c r="B21" s="7" t="s">
        <v>2</v>
      </c>
      <c r="C21" s="128" t="s">
        <v>765</v>
      </c>
      <c r="D21" s="8"/>
      <c r="E21" s="125">
        <v>23</v>
      </c>
      <c r="F21" s="4">
        <v>2020</v>
      </c>
      <c r="G21" s="113"/>
      <c r="H21" s="113"/>
      <c r="I21" s="114"/>
      <c r="J21" s="29">
        <f>IF(I21,E21*G21*I21/H21*0.001,0)</f>
        <v>0</v>
      </c>
    </row>
    <row r="22" spans="1:11" x14ac:dyDescent="0.25">
      <c r="A22" s="72"/>
      <c r="B22" s="73"/>
      <c r="C22" s="81"/>
      <c r="D22" s="82"/>
      <c r="E22" s="82"/>
      <c r="F22" s="82"/>
      <c r="G22" s="82"/>
      <c r="H22" s="82"/>
      <c r="I22" s="131" t="str">
        <f>CONCATENATE("KOPĒJĀ CENA (3*7) par ",A18,"pozīciju bez PVN, EUR :")</f>
        <v>KOPĒJĀ CENA (3*7) par 51.pozīciju bez PVN, EUR :</v>
      </c>
      <c r="J22" s="87">
        <f>SUMPRODUCT(F21:F21,J21:J21)</f>
        <v>0</v>
      </c>
    </row>
    <row r="23" spans="1:11" ht="15" customHeight="1" x14ac:dyDescent="0.25">
      <c r="A23" s="295"/>
      <c r="B23" s="296"/>
      <c r="C23" s="79" t="s">
        <v>7</v>
      </c>
      <c r="D23" s="297" t="s">
        <v>728</v>
      </c>
      <c r="E23" s="298"/>
      <c r="F23" s="298"/>
      <c r="G23" s="299"/>
      <c r="H23" s="297" t="s">
        <v>729</v>
      </c>
      <c r="I23" s="298"/>
      <c r="J23" s="299"/>
    </row>
    <row r="24" spans="1:11" ht="39" x14ac:dyDescent="0.25">
      <c r="A24" s="1" t="str">
        <f t="shared" ref="A24:A33" si="1">$A$18</f>
        <v>51.</v>
      </c>
      <c r="B24" s="7" t="s">
        <v>3</v>
      </c>
      <c r="C24" s="18" t="s">
        <v>618</v>
      </c>
      <c r="D24" s="300"/>
      <c r="E24" s="301"/>
      <c r="F24" s="301"/>
      <c r="G24" s="302"/>
      <c r="H24" s="300"/>
      <c r="I24" s="301"/>
      <c r="J24" s="302"/>
    </row>
    <row r="25" spans="1:11" ht="26.25" x14ac:dyDescent="0.25">
      <c r="A25" s="1" t="str">
        <f t="shared" si="1"/>
        <v>51.</v>
      </c>
      <c r="B25" s="7" t="s">
        <v>4</v>
      </c>
      <c r="C25" s="18" t="s">
        <v>619</v>
      </c>
      <c r="D25" s="48"/>
      <c r="E25" s="49"/>
      <c r="F25" s="49"/>
      <c r="G25" s="50"/>
      <c r="H25" s="300"/>
      <c r="I25" s="301"/>
      <c r="J25" s="302"/>
    </row>
    <row r="26" spans="1:11" ht="26.25" x14ac:dyDescent="0.25">
      <c r="A26" s="1" t="str">
        <f t="shared" si="1"/>
        <v>51.</v>
      </c>
      <c r="B26" s="7" t="s">
        <v>5</v>
      </c>
      <c r="C26" s="18" t="s">
        <v>620</v>
      </c>
      <c r="D26" s="48"/>
      <c r="E26" s="49"/>
      <c r="F26" s="49"/>
      <c r="G26" s="50"/>
      <c r="H26" s="300"/>
      <c r="I26" s="301"/>
      <c r="J26" s="302"/>
    </row>
    <row r="27" spans="1:11" ht="39" x14ac:dyDescent="0.25">
      <c r="A27" s="1" t="str">
        <f t="shared" si="1"/>
        <v>51.</v>
      </c>
      <c r="B27" s="7" t="s">
        <v>6</v>
      </c>
      <c r="C27" s="18" t="s">
        <v>280</v>
      </c>
      <c r="D27" s="48"/>
      <c r="E27" s="49"/>
      <c r="F27" s="49"/>
      <c r="G27" s="50"/>
      <c r="H27" s="300"/>
      <c r="I27" s="301"/>
      <c r="J27" s="302"/>
    </row>
    <row r="28" spans="1:11" ht="26.25" x14ac:dyDescent="0.25">
      <c r="A28" s="1" t="str">
        <f t="shared" si="1"/>
        <v>51.</v>
      </c>
      <c r="B28" s="7" t="s">
        <v>8</v>
      </c>
      <c r="C28" s="18" t="s">
        <v>240</v>
      </c>
      <c r="D28" s="300"/>
      <c r="E28" s="301"/>
      <c r="F28" s="301"/>
      <c r="G28" s="302"/>
      <c r="H28" s="300"/>
      <c r="I28" s="301"/>
      <c r="J28" s="302"/>
    </row>
    <row r="29" spans="1:11" ht="25.5" x14ac:dyDescent="0.25">
      <c r="A29" s="1" t="str">
        <f t="shared" si="1"/>
        <v>51.</v>
      </c>
      <c r="B29" s="7" t="s">
        <v>9</v>
      </c>
      <c r="C29" s="3" t="s">
        <v>265</v>
      </c>
      <c r="D29" s="300"/>
      <c r="E29" s="301"/>
      <c r="F29" s="301"/>
      <c r="G29" s="302"/>
      <c r="H29" s="300"/>
      <c r="I29" s="301"/>
      <c r="J29" s="302"/>
      <c r="K29" s="21"/>
    </row>
    <row r="30" spans="1:11" x14ac:dyDescent="0.25">
      <c r="A30" s="1" t="str">
        <f t="shared" si="1"/>
        <v>51.</v>
      </c>
      <c r="B30" s="7" t="s">
        <v>10</v>
      </c>
      <c r="C30" s="3" t="s">
        <v>246</v>
      </c>
      <c r="D30" s="48"/>
      <c r="E30" s="49"/>
      <c r="F30" s="49"/>
      <c r="G30" s="50"/>
      <c r="H30" s="300"/>
      <c r="I30" s="301"/>
      <c r="J30" s="302"/>
      <c r="K30" s="21"/>
    </row>
    <row r="31" spans="1:11" ht="38.25" x14ac:dyDescent="0.25">
      <c r="A31" s="1" t="str">
        <f t="shared" si="1"/>
        <v>51.</v>
      </c>
      <c r="B31" s="7" t="s">
        <v>11</v>
      </c>
      <c r="C31" s="3" t="s">
        <v>247</v>
      </c>
      <c r="D31" s="48"/>
      <c r="E31" s="49"/>
      <c r="F31" s="49"/>
      <c r="G31" s="50"/>
      <c r="H31" s="300"/>
      <c r="I31" s="301"/>
      <c r="J31" s="302"/>
      <c r="K31" s="21"/>
    </row>
    <row r="32" spans="1:11" ht="38.25" x14ac:dyDescent="0.25">
      <c r="A32" s="1" t="str">
        <f t="shared" si="1"/>
        <v>51.</v>
      </c>
      <c r="B32" s="7" t="s">
        <v>12</v>
      </c>
      <c r="C32" s="3" t="s">
        <v>282</v>
      </c>
      <c r="D32" s="48"/>
      <c r="E32" s="49"/>
      <c r="F32" s="49"/>
      <c r="G32" s="50"/>
      <c r="H32" s="300"/>
      <c r="I32" s="301"/>
      <c r="J32" s="302"/>
      <c r="K32" s="21"/>
    </row>
    <row r="33" spans="1:11" ht="38.25" x14ac:dyDescent="0.25">
      <c r="A33" s="1" t="str">
        <f t="shared" si="1"/>
        <v>51.</v>
      </c>
      <c r="B33" s="7" t="s">
        <v>13</v>
      </c>
      <c r="C33" s="3" t="s">
        <v>130</v>
      </c>
      <c r="D33" s="48"/>
      <c r="E33" s="49"/>
      <c r="F33" s="49"/>
      <c r="G33" s="50"/>
      <c r="H33" s="300"/>
      <c r="I33" s="301"/>
      <c r="J33" s="302"/>
      <c r="K33" s="21"/>
    </row>
  </sheetData>
  <mergeCells count="51">
    <mergeCell ref="H30:J30"/>
    <mergeCell ref="H31:J31"/>
    <mergeCell ref="H32:J32"/>
    <mergeCell ref="H33:J33"/>
    <mergeCell ref="B2:I2"/>
    <mergeCell ref="C3:J3"/>
    <mergeCell ref="C4:J4"/>
    <mergeCell ref="C5:J5"/>
    <mergeCell ref="B6:I6"/>
    <mergeCell ref="A7:G7"/>
    <mergeCell ref="A8:B8"/>
    <mergeCell ref="A9:B9"/>
    <mergeCell ref="A10:B10"/>
    <mergeCell ref="C8:G8"/>
    <mergeCell ref="C9:G9"/>
    <mergeCell ref="C10:G10"/>
    <mergeCell ref="I8:J8"/>
    <mergeCell ref="I9:J9"/>
    <mergeCell ref="I10:J10"/>
    <mergeCell ref="A11:B11"/>
    <mergeCell ref="A12:B12"/>
    <mergeCell ref="A13:B13"/>
    <mergeCell ref="C11:G11"/>
    <mergeCell ref="C12:G12"/>
    <mergeCell ref="C13:G13"/>
    <mergeCell ref="I11:J11"/>
    <mergeCell ref="I12:J12"/>
    <mergeCell ref="I13:J13"/>
    <mergeCell ref="A18:B18"/>
    <mergeCell ref="D18:J18"/>
    <mergeCell ref="A23:B23"/>
    <mergeCell ref="D23:G23"/>
    <mergeCell ref="H23:J23"/>
    <mergeCell ref="A14:B14"/>
    <mergeCell ref="A15:B15"/>
    <mergeCell ref="A16:B16"/>
    <mergeCell ref="C14:G14"/>
    <mergeCell ref="C15:G15"/>
    <mergeCell ref="C16:G16"/>
    <mergeCell ref="D29:G29"/>
    <mergeCell ref="D24:G24"/>
    <mergeCell ref="I14:J14"/>
    <mergeCell ref="I15:J15"/>
    <mergeCell ref="I16:J16"/>
    <mergeCell ref="D28:G28"/>
    <mergeCell ref="H24:J24"/>
    <mergeCell ref="H25:J25"/>
    <mergeCell ref="H26:J26"/>
    <mergeCell ref="H27:J27"/>
    <mergeCell ref="H28:J28"/>
    <mergeCell ref="H29:J29"/>
  </mergeCells>
  <phoneticPr fontId="10" type="noConversion"/>
  <pageMargins left="0.7" right="0.7" top="0.75" bottom="0.75" header="0.3" footer="0.3"/>
  <pageSetup paperSize="9" scale="75" fitToHeight="0" orientation="landscape" verticalDpi="0" r:id="rId1"/>
  <rowBreaks count="1" manualBreakCount="1">
    <brk id="17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4" zoomScaleNormal="100" workbookViewId="0">
      <selection activeCell="J21" sqref="J21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621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30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29.2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623</v>
      </c>
      <c r="B18" s="294"/>
      <c r="C18" s="71" t="s">
        <v>622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4" x14ac:dyDescent="0.25">
      <c r="A20" s="76"/>
      <c r="B20" s="86"/>
      <c r="C20" s="74" t="s">
        <v>263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791</v>
      </c>
    </row>
    <row r="21" spans="1:8" x14ac:dyDescent="0.25">
      <c r="A21" s="1" t="str">
        <f t="shared" ref="A21" si="0">$A$18</f>
        <v>52.</v>
      </c>
      <c r="B21" s="7" t="s">
        <v>2</v>
      </c>
      <c r="C21" s="56" t="s">
        <v>624</v>
      </c>
      <c r="D21" s="8"/>
      <c r="E21" s="4">
        <v>2000</v>
      </c>
      <c r="F21" s="11"/>
      <c r="G21" s="10"/>
      <c r="H21" s="29">
        <f>IF(F21,G21/F21,0)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52.pozīciju bez PVN, EUR :</v>
      </c>
      <c r="H22" s="87">
        <f>SUMPRODUCT(E21:E21,H21:H21)</f>
        <v>0</v>
      </c>
    </row>
    <row r="23" spans="1:8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8" x14ac:dyDescent="0.25">
      <c r="A24" s="1" t="str">
        <f t="shared" ref="A24:A33" si="1">$A$18</f>
        <v>52.</v>
      </c>
      <c r="B24" s="7" t="s">
        <v>3</v>
      </c>
      <c r="C24" s="18" t="s">
        <v>622</v>
      </c>
      <c r="D24" s="334"/>
      <c r="E24" s="335"/>
      <c r="F24" s="336"/>
      <c r="G24" s="291"/>
      <c r="H24" s="292"/>
    </row>
    <row r="25" spans="1:8" ht="26.25" x14ac:dyDescent="0.25">
      <c r="A25" s="1" t="str">
        <f t="shared" si="1"/>
        <v>52.</v>
      </c>
      <c r="B25" s="7" t="s">
        <v>4</v>
      </c>
      <c r="C25" s="18" t="s">
        <v>620</v>
      </c>
      <c r="D25" s="53"/>
      <c r="E25" s="54"/>
      <c r="F25" s="55"/>
      <c r="G25" s="51"/>
      <c r="H25" s="52"/>
    </row>
    <row r="26" spans="1:8" ht="39" x14ac:dyDescent="0.25">
      <c r="A26" s="1" t="str">
        <f t="shared" si="1"/>
        <v>52.</v>
      </c>
      <c r="B26" s="7" t="s">
        <v>5</v>
      </c>
      <c r="C26" s="18" t="s">
        <v>280</v>
      </c>
      <c r="D26" s="53"/>
      <c r="E26" s="54"/>
      <c r="F26" s="55"/>
      <c r="G26" s="51"/>
      <c r="H26" s="52"/>
    </row>
    <row r="27" spans="1:8" ht="26.25" x14ac:dyDescent="0.25">
      <c r="A27" s="1" t="str">
        <f t="shared" si="1"/>
        <v>52.</v>
      </c>
      <c r="B27" s="7" t="s">
        <v>6</v>
      </c>
      <c r="C27" s="18" t="s">
        <v>240</v>
      </c>
      <c r="D27" s="53"/>
      <c r="E27" s="54"/>
      <c r="F27" s="55"/>
      <c r="G27" s="51"/>
      <c r="H27" s="52"/>
    </row>
    <row r="28" spans="1:8" ht="25.5" x14ac:dyDescent="0.25">
      <c r="A28" s="1" t="str">
        <f t="shared" si="1"/>
        <v>52.</v>
      </c>
      <c r="B28" s="7" t="s">
        <v>8</v>
      </c>
      <c r="C28" s="3" t="s">
        <v>265</v>
      </c>
      <c r="D28" s="53"/>
      <c r="E28" s="54"/>
      <c r="F28" s="55"/>
      <c r="G28" s="51"/>
      <c r="H28" s="52"/>
    </row>
    <row r="29" spans="1:8" x14ac:dyDescent="0.25">
      <c r="A29" s="1" t="str">
        <f t="shared" si="1"/>
        <v>52.</v>
      </c>
      <c r="B29" s="7" t="s">
        <v>9</v>
      </c>
      <c r="C29" s="3" t="s">
        <v>246</v>
      </c>
      <c r="D29" s="53"/>
      <c r="E29" s="54"/>
      <c r="F29" s="55"/>
      <c r="G29" s="51"/>
      <c r="H29" s="52"/>
    </row>
    <row r="30" spans="1:8" ht="39" x14ac:dyDescent="0.25">
      <c r="A30" s="1" t="str">
        <f t="shared" si="1"/>
        <v>52.</v>
      </c>
      <c r="B30" s="7" t="s">
        <v>10</v>
      </c>
      <c r="C30" s="18" t="s">
        <v>274</v>
      </c>
      <c r="D30" s="334"/>
      <c r="E30" s="335"/>
      <c r="F30" s="336"/>
      <c r="G30" s="291"/>
      <c r="H30" s="292"/>
    </row>
    <row r="31" spans="1:8" x14ac:dyDescent="0.25">
      <c r="A31" s="1" t="str">
        <f t="shared" si="1"/>
        <v>52.</v>
      </c>
      <c r="B31" s="7" t="s">
        <v>11</v>
      </c>
      <c r="C31" s="57" t="s">
        <v>625</v>
      </c>
      <c r="D31" s="53"/>
      <c r="E31" s="54"/>
      <c r="F31" s="55"/>
      <c r="G31" s="51"/>
      <c r="H31" s="52"/>
    </row>
    <row r="32" spans="1:8" ht="26.25" x14ac:dyDescent="0.25">
      <c r="A32" s="1" t="str">
        <f t="shared" si="1"/>
        <v>52.</v>
      </c>
      <c r="B32" s="7" t="s">
        <v>183</v>
      </c>
      <c r="C32" s="18" t="s">
        <v>626</v>
      </c>
      <c r="D32" s="53"/>
      <c r="E32" s="54"/>
      <c r="F32" s="55"/>
      <c r="G32" s="51"/>
      <c r="H32" s="52"/>
    </row>
    <row r="33" spans="1:8" x14ac:dyDescent="0.25">
      <c r="A33" s="1" t="str">
        <f t="shared" si="1"/>
        <v>52.</v>
      </c>
      <c r="B33" s="7" t="s">
        <v>184</v>
      </c>
      <c r="C33" s="56" t="s">
        <v>748</v>
      </c>
      <c r="D33" s="53"/>
      <c r="E33" s="54"/>
      <c r="F33" s="55"/>
      <c r="G33" s="51"/>
      <c r="H33" s="5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0:F30"/>
    <mergeCell ref="G30:H30"/>
    <mergeCell ref="A18:B18"/>
    <mergeCell ref="D18:H18"/>
    <mergeCell ref="A23:B23"/>
    <mergeCell ref="D23:F23"/>
    <mergeCell ref="G23:H23"/>
    <mergeCell ref="D24:F24"/>
    <mergeCell ref="G24:H24"/>
  </mergeCells>
  <phoneticPr fontId="10" type="noConversion"/>
  <pageMargins left="0.7" right="0.7" top="0.75" bottom="0.75" header="0.3" footer="0.3"/>
  <pageSetup paperSize="9" scale="85" fitToHeight="0" orientation="landscape" r:id="rId1"/>
  <rowBreaks count="1" manualBreakCount="1">
    <brk id="1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opLeftCell="A10" workbookViewId="0">
      <selection activeCell="I23" sqref="I2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8.425781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627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9.2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4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4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31.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629</v>
      </c>
      <c r="B18" s="294"/>
      <c r="C18" s="71" t="s">
        <v>628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8" ht="56.25" x14ac:dyDescent="0.25">
      <c r="A20" s="76"/>
      <c r="B20" s="86"/>
      <c r="C20" s="74" t="s">
        <v>366</v>
      </c>
      <c r="D20" s="79" t="s">
        <v>731</v>
      </c>
      <c r="E20" s="80" t="s">
        <v>822</v>
      </c>
      <c r="F20" s="80" t="s">
        <v>824</v>
      </c>
      <c r="G20" s="80" t="s">
        <v>790</v>
      </c>
      <c r="H20" s="80" t="s">
        <v>823</v>
      </c>
    </row>
    <row r="21" spans="1:8" x14ac:dyDescent="0.25">
      <c r="A21" s="1" t="str">
        <f t="shared" ref="A21:A23" si="0">$A$18</f>
        <v>53.</v>
      </c>
      <c r="B21" s="7" t="s">
        <v>2</v>
      </c>
      <c r="C21" s="56" t="s">
        <v>630</v>
      </c>
      <c r="D21" s="8"/>
      <c r="E21" s="4">
        <v>2000</v>
      </c>
      <c r="F21" s="11"/>
      <c r="G21" s="10"/>
      <c r="H21" s="29">
        <f>IF(F21,G21/F21,0)</f>
        <v>0</v>
      </c>
    </row>
    <row r="22" spans="1:8" x14ac:dyDescent="0.25">
      <c r="A22" s="1" t="str">
        <f t="shared" si="0"/>
        <v>53.</v>
      </c>
      <c r="B22" s="7" t="s">
        <v>3</v>
      </c>
      <c r="C22" s="56" t="s">
        <v>631</v>
      </c>
      <c r="D22" s="8"/>
      <c r="E22" s="4">
        <v>2000</v>
      </c>
      <c r="F22" s="11"/>
      <c r="G22" s="10"/>
      <c r="H22" s="29">
        <f t="shared" ref="H22:H23" si="1">IF(F22,G22/F22,0)</f>
        <v>0</v>
      </c>
    </row>
    <row r="23" spans="1:8" x14ac:dyDescent="0.25">
      <c r="A23" s="1" t="str">
        <f t="shared" si="0"/>
        <v>53.</v>
      </c>
      <c r="B23" s="7" t="s">
        <v>4</v>
      </c>
      <c r="C23" s="56" t="s">
        <v>632</v>
      </c>
      <c r="D23" s="8"/>
      <c r="E23" s="4">
        <v>1000</v>
      </c>
      <c r="F23" s="11"/>
      <c r="G23" s="10"/>
      <c r="H23" s="29">
        <f t="shared" si="1"/>
        <v>0</v>
      </c>
    </row>
    <row r="24" spans="1:8" x14ac:dyDescent="0.25">
      <c r="A24" s="72"/>
      <c r="B24" s="73"/>
      <c r="C24" s="81"/>
      <c r="D24" s="82"/>
      <c r="E24" s="82"/>
      <c r="F24" s="82"/>
      <c r="G24" s="83" t="str">
        <f>CONCATENATE("KOPĒJĀ CENA (2*5) par ",A18,"pozīciju bez PVN, EUR :")</f>
        <v>KOPĒJĀ CENA (2*5) par 53.pozīciju bez PVN, EUR :</v>
      </c>
      <c r="H24" s="87">
        <f>SUMPRODUCT(E21:E23,H21:H23)</f>
        <v>0</v>
      </c>
    </row>
    <row r="25" spans="1:8" ht="15" customHeight="1" x14ac:dyDescent="0.25">
      <c r="A25" s="295"/>
      <c r="B25" s="296"/>
      <c r="C25" s="79" t="s">
        <v>7</v>
      </c>
      <c r="D25" s="297" t="s">
        <v>728</v>
      </c>
      <c r="E25" s="298"/>
      <c r="F25" s="299"/>
      <c r="G25" s="297" t="s">
        <v>729</v>
      </c>
      <c r="H25" s="299"/>
    </row>
    <row r="26" spans="1:8" ht="15.75" customHeight="1" x14ac:dyDescent="0.25">
      <c r="A26" s="1" t="str">
        <f t="shared" ref="A26:A30" si="2">$A$18</f>
        <v>53.</v>
      </c>
      <c r="B26" s="7" t="s">
        <v>5</v>
      </c>
      <c r="C26" s="18" t="s">
        <v>633</v>
      </c>
      <c r="D26" s="334"/>
      <c r="E26" s="335"/>
      <c r="F26" s="336"/>
      <c r="G26" s="291"/>
      <c r="H26" s="292"/>
    </row>
    <row r="27" spans="1:8" ht="26.25" x14ac:dyDescent="0.25">
      <c r="A27" s="1" t="str">
        <f t="shared" si="2"/>
        <v>53.</v>
      </c>
      <c r="B27" s="7" t="s">
        <v>6</v>
      </c>
      <c r="C27" s="18" t="s">
        <v>634</v>
      </c>
      <c r="D27" s="53"/>
      <c r="E27" s="54"/>
      <c r="F27" s="55"/>
      <c r="G27" s="51"/>
      <c r="H27" s="52"/>
    </row>
    <row r="28" spans="1:8" ht="26.25" x14ac:dyDescent="0.25">
      <c r="A28" s="1" t="str">
        <f t="shared" si="2"/>
        <v>53.</v>
      </c>
      <c r="B28" s="7" t="s">
        <v>8</v>
      </c>
      <c r="C28" s="18" t="s">
        <v>635</v>
      </c>
      <c r="D28" s="53"/>
      <c r="E28" s="54"/>
      <c r="F28" s="55"/>
      <c r="G28" s="51"/>
      <c r="H28" s="52"/>
    </row>
    <row r="29" spans="1:8" x14ac:dyDescent="0.25">
      <c r="A29" s="1" t="str">
        <f t="shared" si="2"/>
        <v>53.</v>
      </c>
      <c r="B29" s="7" t="s">
        <v>9</v>
      </c>
      <c r="C29" s="18" t="s">
        <v>636</v>
      </c>
      <c r="D29" s="53"/>
      <c r="E29" s="54"/>
      <c r="F29" s="55"/>
      <c r="G29" s="51"/>
      <c r="H29" s="52"/>
    </row>
    <row r="30" spans="1:8" ht="39" x14ac:dyDescent="0.25">
      <c r="A30" s="1" t="str">
        <f t="shared" si="2"/>
        <v>53.</v>
      </c>
      <c r="B30" s="7" t="s">
        <v>10</v>
      </c>
      <c r="C30" s="18" t="s">
        <v>274</v>
      </c>
      <c r="D30" s="334"/>
      <c r="E30" s="335"/>
      <c r="F30" s="336"/>
      <c r="G30" s="291"/>
      <c r="H30" s="292"/>
    </row>
  </sheetData>
  <mergeCells count="42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D30:F30"/>
    <mergeCell ref="G30:H30"/>
    <mergeCell ref="A18:B18"/>
    <mergeCell ref="D18:H18"/>
    <mergeCell ref="A25:B25"/>
    <mergeCell ref="D25:F25"/>
    <mergeCell ref="G25:H25"/>
    <mergeCell ref="D26:F26"/>
    <mergeCell ref="G26:H26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topLeftCell="A13" zoomScaleNormal="100" workbookViewId="0">
      <selection activeCell="C32" sqref="C32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19.140625" customWidth="1"/>
    <col min="5" max="5" width="15.5703125" customWidth="1"/>
    <col min="6" max="6" width="19.5703125" customWidth="1"/>
    <col min="7" max="7" width="15.5703125" customWidth="1"/>
    <col min="8" max="8" width="23.42578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691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327" t="s">
        <v>20</v>
      </c>
      <c r="D8" s="328"/>
      <c r="E8" s="328"/>
      <c r="F8" s="328"/>
      <c r="G8" s="286"/>
      <c r="H8" s="286"/>
    </row>
    <row r="9" spans="1:8" s="16" customFormat="1" x14ac:dyDescent="0.25">
      <c r="A9" s="284">
        <v>2</v>
      </c>
      <c r="B9" s="285"/>
      <c r="C9" s="325" t="s">
        <v>21</v>
      </c>
      <c r="D9" s="326"/>
      <c r="E9" s="326"/>
      <c r="F9" s="326"/>
      <c r="G9" s="286"/>
      <c r="H9" s="286"/>
    </row>
    <row r="10" spans="1:8" s="16" customFormat="1" ht="45" customHeight="1" x14ac:dyDescent="0.25">
      <c r="A10" s="284">
        <v>3</v>
      </c>
      <c r="B10" s="285"/>
      <c r="C10" s="327" t="s">
        <v>22</v>
      </c>
      <c r="D10" s="328"/>
      <c r="E10" s="328"/>
      <c r="F10" s="328"/>
      <c r="G10" s="283"/>
      <c r="H10" s="283"/>
    </row>
    <row r="11" spans="1:8" s="16" customFormat="1" ht="27.75" customHeight="1" x14ac:dyDescent="0.25">
      <c r="A11" s="284">
        <v>4</v>
      </c>
      <c r="B11" s="285"/>
      <c r="C11" s="325" t="s">
        <v>23</v>
      </c>
      <c r="D11" s="326"/>
      <c r="E11" s="326"/>
      <c r="F11" s="326"/>
      <c r="G11" s="283"/>
      <c r="H11" s="283"/>
    </row>
    <row r="12" spans="1:8" s="16" customFormat="1" ht="34.5" customHeight="1" x14ac:dyDescent="0.25">
      <c r="A12" s="284">
        <v>5</v>
      </c>
      <c r="B12" s="285"/>
      <c r="C12" s="327" t="s">
        <v>726</v>
      </c>
      <c r="D12" s="328"/>
      <c r="E12" s="328"/>
      <c r="F12" s="328"/>
      <c r="G12" s="282" t="s">
        <v>734</v>
      </c>
      <c r="H12" s="282"/>
    </row>
    <row r="13" spans="1:8" s="16" customFormat="1" ht="54.75" customHeight="1" x14ac:dyDescent="0.25">
      <c r="A13" s="284">
        <v>6</v>
      </c>
      <c r="B13" s="285"/>
      <c r="C13" s="325" t="s">
        <v>730</v>
      </c>
      <c r="D13" s="326"/>
      <c r="E13" s="326"/>
      <c r="F13" s="326"/>
      <c r="G13" s="282" t="s">
        <v>734</v>
      </c>
      <c r="H13" s="282"/>
    </row>
    <row r="14" spans="1:8" s="16" customFormat="1" ht="45" customHeight="1" x14ac:dyDescent="0.25">
      <c r="A14" s="284">
        <v>7</v>
      </c>
      <c r="B14" s="285"/>
      <c r="C14" s="325" t="s">
        <v>732</v>
      </c>
      <c r="D14" s="326"/>
      <c r="E14" s="326"/>
      <c r="F14" s="326"/>
      <c r="G14" s="283"/>
      <c r="H14" s="283"/>
    </row>
    <row r="15" spans="1:8" s="16" customFormat="1" ht="45" customHeight="1" x14ac:dyDescent="0.25">
      <c r="A15" s="284">
        <v>8</v>
      </c>
      <c r="B15" s="285"/>
      <c r="C15" s="325" t="s">
        <v>733</v>
      </c>
      <c r="D15" s="326"/>
      <c r="E15" s="326"/>
      <c r="F15" s="326"/>
      <c r="G15" s="286"/>
      <c r="H15" s="286"/>
    </row>
    <row r="16" spans="1:8" s="16" customFormat="1" ht="45" customHeight="1" x14ac:dyDescent="0.25">
      <c r="A16" s="284">
        <v>9</v>
      </c>
      <c r="B16" s="285"/>
      <c r="C16" s="325" t="s">
        <v>739</v>
      </c>
      <c r="D16" s="326"/>
      <c r="E16" s="326"/>
      <c r="F16" s="326"/>
      <c r="G16" s="282" t="s">
        <v>735</v>
      </c>
      <c r="H16" s="282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ht="16.5" x14ac:dyDescent="0.25">
      <c r="A18" s="293" t="s">
        <v>686</v>
      </c>
      <c r="B18" s="294"/>
      <c r="C18" s="71" t="s">
        <v>692</v>
      </c>
      <c r="D18" s="306" t="s">
        <v>221</v>
      </c>
      <c r="E18" s="304"/>
      <c r="F18" s="304"/>
      <c r="G18" s="304"/>
      <c r="H18" s="305"/>
    </row>
    <row r="19" spans="1:8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721</v>
      </c>
    </row>
    <row r="20" spans="1:8" ht="56.25" x14ac:dyDescent="0.25">
      <c r="A20" s="76"/>
      <c r="B20" s="86"/>
      <c r="C20" s="74" t="s">
        <v>722</v>
      </c>
      <c r="D20" s="79" t="s">
        <v>731</v>
      </c>
      <c r="E20" s="80" t="s">
        <v>825</v>
      </c>
      <c r="F20" s="80" t="s">
        <v>690</v>
      </c>
      <c r="G20" s="80" t="s">
        <v>826</v>
      </c>
      <c r="H20" s="80" t="s">
        <v>827</v>
      </c>
    </row>
    <row r="21" spans="1:8" ht="26.25" x14ac:dyDescent="0.25">
      <c r="A21" s="1" t="str">
        <f t="shared" ref="A21" si="0">$A$18</f>
        <v>54.</v>
      </c>
      <c r="B21" s="7" t="s">
        <v>2</v>
      </c>
      <c r="C21" s="56" t="s">
        <v>772</v>
      </c>
      <c r="D21" s="8"/>
      <c r="E21" s="4">
        <v>238</v>
      </c>
      <c r="F21" s="11"/>
      <c r="G21" s="10"/>
      <c r="H21" s="29">
        <f>F21*G21</f>
        <v>0</v>
      </c>
    </row>
    <row r="22" spans="1:8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54.pozīciju bez PVN, EUR :</v>
      </c>
      <c r="H22" s="87">
        <f>SUMPRODUCT(E21:E21,H21:H21)</f>
        <v>0</v>
      </c>
    </row>
    <row r="23" spans="1:8" x14ac:dyDescent="0.25">
      <c r="A23" s="295"/>
      <c r="B23" s="296"/>
      <c r="C23" s="79" t="s">
        <v>7</v>
      </c>
      <c r="D23" s="297" t="s">
        <v>737</v>
      </c>
      <c r="E23" s="298"/>
      <c r="F23" s="299"/>
      <c r="G23" s="297" t="s">
        <v>738</v>
      </c>
      <c r="H23" s="299"/>
    </row>
    <row r="24" spans="1:8" ht="15.75" customHeight="1" x14ac:dyDescent="0.25">
      <c r="A24" s="1" t="str">
        <f t="shared" ref="A24:A28" si="1">$A$18</f>
        <v>54.</v>
      </c>
      <c r="B24" s="7" t="s">
        <v>5</v>
      </c>
      <c r="C24" s="18" t="s">
        <v>687</v>
      </c>
      <c r="D24" s="334"/>
      <c r="E24" s="335"/>
      <c r="F24" s="336"/>
      <c r="G24" s="291"/>
      <c r="H24" s="292"/>
    </row>
    <row r="25" spans="1:8" ht="15" customHeight="1" x14ac:dyDescent="0.25">
      <c r="A25" s="1" t="str">
        <f t="shared" si="1"/>
        <v>54.</v>
      </c>
      <c r="B25" s="7" t="s">
        <v>6</v>
      </c>
      <c r="C25" s="18" t="s">
        <v>688</v>
      </c>
      <c r="D25" s="65"/>
      <c r="E25" s="66"/>
      <c r="F25" s="67"/>
      <c r="G25" s="63"/>
      <c r="H25" s="64"/>
    </row>
    <row r="26" spans="1:8" ht="26.25" x14ac:dyDescent="0.25">
      <c r="A26" s="1" t="str">
        <f t="shared" si="1"/>
        <v>54.</v>
      </c>
      <c r="B26" s="7" t="s">
        <v>8</v>
      </c>
      <c r="C26" s="18" t="s">
        <v>693</v>
      </c>
      <c r="D26" s="65"/>
      <c r="E26" s="66"/>
      <c r="F26" s="67"/>
      <c r="G26" s="63"/>
      <c r="H26" s="64"/>
    </row>
    <row r="27" spans="1:8" x14ac:dyDescent="0.25">
      <c r="A27" s="1" t="str">
        <f t="shared" si="1"/>
        <v>54.</v>
      </c>
      <c r="B27" s="7" t="s">
        <v>9</v>
      </c>
      <c r="C27" s="56" t="s">
        <v>689</v>
      </c>
      <c r="D27" s="65"/>
      <c r="E27" s="66"/>
      <c r="F27" s="67"/>
      <c r="G27" s="63"/>
      <c r="H27" s="64"/>
    </row>
    <row r="28" spans="1:8" x14ac:dyDescent="0.25">
      <c r="A28" s="1" t="str">
        <f t="shared" si="1"/>
        <v>54.</v>
      </c>
      <c r="B28" s="7" t="s">
        <v>10</v>
      </c>
      <c r="C28" s="56" t="s">
        <v>828</v>
      </c>
      <c r="D28" s="334"/>
      <c r="E28" s="335"/>
      <c r="F28" s="336"/>
      <c r="G28" s="291"/>
      <c r="H28" s="292"/>
    </row>
  </sheetData>
  <mergeCells count="42">
    <mergeCell ref="G14:H14"/>
    <mergeCell ref="G15:H15"/>
    <mergeCell ref="G16:H16"/>
    <mergeCell ref="D28:F28"/>
    <mergeCell ref="G28:H28"/>
    <mergeCell ref="D24:F24"/>
    <mergeCell ref="G24:H24"/>
    <mergeCell ref="A18:B18"/>
    <mergeCell ref="D18:H18"/>
    <mergeCell ref="A23:B23"/>
    <mergeCell ref="D23:F23"/>
    <mergeCell ref="G23:H23"/>
    <mergeCell ref="C12:F12"/>
    <mergeCell ref="C13:F13"/>
    <mergeCell ref="A14:B14"/>
    <mergeCell ref="A15:B15"/>
    <mergeCell ref="A16:B16"/>
    <mergeCell ref="C14:F14"/>
    <mergeCell ref="C15:F15"/>
    <mergeCell ref="C16:F16"/>
    <mergeCell ref="G11:H11"/>
    <mergeCell ref="G12:H12"/>
    <mergeCell ref="G13:H13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A7:G7"/>
    <mergeCell ref="B2:G2"/>
    <mergeCell ref="C3:H3"/>
    <mergeCell ref="C4:H4"/>
    <mergeCell ref="C5:H5"/>
    <mergeCell ref="B6:G6"/>
  </mergeCells>
  <pageMargins left="0.7" right="0.7" top="0.75" bottom="0.75" header="0.3" footer="0.3"/>
  <pageSetup paperSize="9" scale="82" fitToHeight="0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6" zoomScaleNormal="100" workbookViewId="0">
      <selection activeCell="G32" sqref="G32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14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14" ht="15.75" x14ac:dyDescent="0.25">
      <c r="A2" s="9"/>
      <c r="B2" s="287"/>
      <c r="C2" s="288"/>
      <c r="D2" s="288"/>
      <c r="E2" s="288"/>
      <c r="F2" s="288"/>
      <c r="G2" s="288"/>
      <c r="H2" s="9"/>
    </row>
    <row r="3" spans="1:14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14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14" ht="15.75" x14ac:dyDescent="0.25">
      <c r="A5" s="9"/>
      <c r="B5" s="17"/>
      <c r="C5" s="288" t="s">
        <v>125</v>
      </c>
      <c r="D5" s="288"/>
      <c r="E5" s="288"/>
      <c r="F5" s="288"/>
      <c r="G5" s="288"/>
      <c r="H5" s="288"/>
    </row>
    <row r="6" spans="1:14" ht="15.75" x14ac:dyDescent="0.25">
      <c r="A6" s="9"/>
      <c r="B6" s="287"/>
      <c r="C6" s="288"/>
      <c r="D6" s="288"/>
      <c r="E6" s="288"/>
      <c r="F6" s="288"/>
      <c r="G6" s="288"/>
      <c r="H6" s="9"/>
    </row>
    <row r="7" spans="1:14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  <c r="I7" s="26"/>
      <c r="J7" s="26"/>
      <c r="K7" s="26"/>
      <c r="L7" s="26"/>
      <c r="M7" s="26"/>
      <c r="N7" s="26"/>
    </row>
    <row r="8" spans="1:14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14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14" s="16" customFormat="1" ht="41.25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14" s="16" customFormat="1" ht="24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14" s="16" customFormat="1" ht="44.2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14" s="16" customFormat="1" ht="43.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14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14" s="16" customFormat="1" ht="41.2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14" s="16" customFormat="1" ht="36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16.5" x14ac:dyDescent="0.25">
      <c r="A18" s="293" t="s">
        <v>124</v>
      </c>
      <c r="B18" s="294"/>
      <c r="C18" s="71" t="s">
        <v>123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77"/>
      <c r="C20" s="78" t="s">
        <v>117</v>
      </c>
      <c r="D20" s="79" t="s">
        <v>731</v>
      </c>
      <c r="E20" s="80" t="s">
        <v>773</v>
      </c>
      <c r="F20" s="80" t="s">
        <v>807</v>
      </c>
      <c r="G20" s="80" t="s">
        <v>790</v>
      </c>
      <c r="H20" s="80" t="s">
        <v>808</v>
      </c>
    </row>
    <row r="21" spans="1:9" x14ac:dyDescent="0.25">
      <c r="A21" s="1" t="str">
        <f t="shared" ref="A21" si="0">$A$18</f>
        <v>5.</v>
      </c>
      <c r="B21" s="7">
        <v>1</v>
      </c>
      <c r="C21" s="36" t="s">
        <v>122</v>
      </c>
      <c r="D21" s="8"/>
      <c r="E21" s="4">
        <v>100000</v>
      </c>
      <c r="F21" s="11"/>
      <c r="G21" s="10"/>
      <c r="H21" s="29">
        <f>IF(F21,G21/F21,0)</f>
        <v>0</v>
      </c>
    </row>
    <row r="22" spans="1:9" x14ac:dyDescent="0.25">
      <c r="A22" s="72"/>
      <c r="B22" s="73"/>
      <c r="C22" s="81"/>
      <c r="D22" s="82"/>
      <c r="E22" s="82"/>
      <c r="F22" s="82"/>
      <c r="G22" s="83" t="str">
        <f>CONCATENATE("KOPĒJĀ CENA (2*5) par ",A18,"pozīciju bez PVN, EUR :")</f>
        <v>KOPĒJĀ CENA (2*5) par 5.pozīciju bez PVN, EUR :</v>
      </c>
      <c r="H22" s="87">
        <f>E21*H21</f>
        <v>0</v>
      </c>
    </row>
    <row r="23" spans="1:9" ht="15" customHeight="1" x14ac:dyDescent="0.25">
      <c r="A23" s="295"/>
      <c r="B23" s="296"/>
      <c r="C23" s="79" t="s">
        <v>7</v>
      </c>
      <c r="D23" s="297" t="s">
        <v>728</v>
      </c>
      <c r="E23" s="298"/>
      <c r="F23" s="299"/>
      <c r="G23" s="297" t="s">
        <v>729</v>
      </c>
      <c r="H23" s="299"/>
    </row>
    <row r="24" spans="1:9" x14ac:dyDescent="0.25">
      <c r="A24" s="1" t="str">
        <f t="shared" ref="A24:A31" si="1">$A$18</f>
        <v>5.</v>
      </c>
      <c r="B24" s="7">
        <v>2</v>
      </c>
      <c r="C24" s="19" t="s">
        <v>126</v>
      </c>
      <c r="D24" s="300"/>
      <c r="E24" s="301"/>
      <c r="F24" s="302"/>
      <c r="G24" s="291"/>
      <c r="H24" s="292"/>
    </row>
    <row r="25" spans="1:9" ht="16.5" customHeight="1" x14ac:dyDescent="0.25">
      <c r="A25" s="1" t="str">
        <f t="shared" si="1"/>
        <v>5.</v>
      </c>
      <c r="B25" s="7">
        <v>3</v>
      </c>
      <c r="C25" s="70" t="s">
        <v>708</v>
      </c>
      <c r="D25" s="300"/>
      <c r="E25" s="301"/>
      <c r="F25" s="302"/>
      <c r="G25" s="291"/>
      <c r="H25" s="292"/>
      <c r="I25" s="21"/>
    </row>
    <row r="26" spans="1:9" x14ac:dyDescent="0.25">
      <c r="A26" s="1" t="str">
        <f t="shared" si="1"/>
        <v>5.</v>
      </c>
      <c r="B26" s="7">
        <v>4</v>
      </c>
      <c r="C26" s="18" t="s">
        <v>127</v>
      </c>
      <c r="D26" s="300"/>
      <c r="E26" s="301"/>
      <c r="F26" s="302"/>
      <c r="G26" s="291"/>
      <c r="H26" s="292"/>
    </row>
    <row r="27" spans="1:9" x14ac:dyDescent="0.25">
      <c r="A27" s="1" t="str">
        <f t="shared" si="1"/>
        <v>5.</v>
      </c>
      <c r="B27" s="7">
        <v>5</v>
      </c>
      <c r="C27" s="5" t="s">
        <v>128</v>
      </c>
      <c r="D27" s="300"/>
      <c r="E27" s="301"/>
      <c r="F27" s="302"/>
      <c r="G27" s="291"/>
      <c r="H27" s="292"/>
    </row>
    <row r="28" spans="1:9" ht="26.25" x14ac:dyDescent="0.25">
      <c r="A28" s="1" t="str">
        <f t="shared" si="1"/>
        <v>5.</v>
      </c>
      <c r="B28" s="7">
        <v>6</v>
      </c>
      <c r="C28" s="5" t="s">
        <v>129</v>
      </c>
      <c r="D28" s="300"/>
      <c r="E28" s="301"/>
      <c r="F28" s="302"/>
      <c r="G28" s="291"/>
      <c r="H28" s="292"/>
    </row>
    <row r="29" spans="1:9" ht="38.25" x14ac:dyDescent="0.25">
      <c r="A29" s="1" t="str">
        <f t="shared" si="1"/>
        <v>5.</v>
      </c>
      <c r="B29" s="7">
        <v>7</v>
      </c>
      <c r="C29" s="3" t="s">
        <v>130</v>
      </c>
      <c r="D29" s="300"/>
      <c r="E29" s="301"/>
      <c r="F29" s="302"/>
      <c r="G29" s="291"/>
      <c r="H29" s="292"/>
    </row>
    <row r="30" spans="1:9" x14ac:dyDescent="0.25">
      <c r="A30" s="1" t="str">
        <f t="shared" si="1"/>
        <v>5.</v>
      </c>
      <c r="B30" s="7">
        <v>8</v>
      </c>
      <c r="C30" s="20" t="s">
        <v>250</v>
      </c>
      <c r="D30" s="300"/>
      <c r="E30" s="301"/>
      <c r="F30" s="302"/>
      <c r="G30" s="291"/>
      <c r="H30" s="292"/>
    </row>
    <row r="31" spans="1:9" x14ac:dyDescent="0.25">
      <c r="A31" s="1" t="str">
        <f t="shared" si="1"/>
        <v>5.</v>
      </c>
      <c r="B31" s="2" t="s">
        <v>239</v>
      </c>
      <c r="C31" s="36" t="s">
        <v>122</v>
      </c>
      <c r="D31" s="300"/>
      <c r="E31" s="301"/>
      <c r="F31" s="302"/>
      <c r="G31" s="291"/>
      <c r="H31" s="292"/>
      <c r="I31" s="21"/>
    </row>
  </sheetData>
  <mergeCells count="54">
    <mergeCell ref="G14:H14"/>
    <mergeCell ref="G15:H15"/>
    <mergeCell ref="G16:H16"/>
    <mergeCell ref="G9:H9"/>
    <mergeCell ref="G10:H10"/>
    <mergeCell ref="G11:H11"/>
    <mergeCell ref="G12:H12"/>
    <mergeCell ref="G13:H13"/>
    <mergeCell ref="C9:F9"/>
    <mergeCell ref="C10:F10"/>
    <mergeCell ref="C11:F11"/>
    <mergeCell ref="C12:F12"/>
    <mergeCell ref="A11:B11"/>
    <mergeCell ref="A12:B12"/>
    <mergeCell ref="A9:B9"/>
    <mergeCell ref="A10:B10"/>
    <mergeCell ref="G8:H8"/>
    <mergeCell ref="A7:G7"/>
    <mergeCell ref="B2:G2"/>
    <mergeCell ref="C3:H3"/>
    <mergeCell ref="C4:H4"/>
    <mergeCell ref="C5:H5"/>
    <mergeCell ref="B6:G6"/>
    <mergeCell ref="C8:F8"/>
    <mergeCell ref="A8:B8"/>
    <mergeCell ref="A13:B13"/>
    <mergeCell ref="A14:B14"/>
    <mergeCell ref="A15:B15"/>
    <mergeCell ref="C13:F13"/>
    <mergeCell ref="C14:F14"/>
    <mergeCell ref="C15:F15"/>
    <mergeCell ref="A16:B16"/>
    <mergeCell ref="A18:B18"/>
    <mergeCell ref="D18:H18"/>
    <mergeCell ref="D24:F24"/>
    <mergeCell ref="G24:H24"/>
    <mergeCell ref="C16:F16"/>
    <mergeCell ref="D28:F28"/>
    <mergeCell ref="G28:H28"/>
    <mergeCell ref="D29:F29"/>
    <mergeCell ref="A23:B23"/>
    <mergeCell ref="D23:F23"/>
    <mergeCell ref="G23:H23"/>
    <mergeCell ref="D25:F25"/>
    <mergeCell ref="G25:H25"/>
    <mergeCell ref="D26:F26"/>
    <mergeCell ref="G26:H26"/>
    <mergeCell ref="D27:F27"/>
    <mergeCell ref="G27:H27"/>
    <mergeCell ref="G31:H31"/>
    <mergeCell ref="G29:H29"/>
    <mergeCell ref="D30:F30"/>
    <mergeCell ref="G30:H30"/>
    <mergeCell ref="D31:F31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  <rowBreaks count="1" manualBreakCount="1">
    <brk id="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3" zoomScaleNormal="100" workbookViewId="0">
      <selection activeCell="L23" sqref="L23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141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312">
        <v>1</v>
      </c>
      <c r="B8" s="312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312">
        <v>2</v>
      </c>
      <c r="B9" s="312"/>
      <c r="C9" s="283" t="s">
        <v>21</v>
      </c>
      <c r="D9" s="283"/>
      <c r="E9" s="283"/>
      <c r="F9" s="283"/>
      <c r="G9" s="286"/>
      <c r="H9" s="286"/>
    </row>
    <row r="10" spans="1:8" s="16" customFormat="1" ht="39" customHeight="1" x14ac:dyDescent="0.25">
      <c r="A10" s="312">
        <v>3</v>
      </c>
      <c r="B10" s="312"/>
      <c r="C10" s="286" t="s">
        <v>22</v>
      </c>
      <c r="D10" s="286"/>
      <c r="E10" s="286"/>
      <c r="F10" s="286"/>
      <c r="G10" s="283"/>
      <c r="H10" s="283"/>
    </row>
    <row r="11" spans="1:8" s="16" customFormat="1" ht="28.5" customHeight="1" x14ac:dyDescent="0.25">
      <c r="A11" s="312">
        <v>4</v>
      </c>
      <c r="B11" s="312"/>
      <c r="C11" s="283" t="s">
        <v>23</v>
      </c>
      <c r="D11" s="283"/>
      <c r="E11" s="283"/>
      <c r="F11" s="283"/>
      <c r="G11" s="283"/>
      <c r="H11" s="283"/>
    </row>
    <row r="12" spans="1:8" s="16" customFormat="1" ht="48.75" customHeight="1" x14ac:dyDescent="0.25">
      <c r="A12" s="312">
        <v>5</v>
      </c>
      <c r="B12" s="312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2.75" customHeight="1" x14ac:dyDescent="0.25">
      <c r="A13" s="312">
        <v>6</v>
      </c>
      <c r="B13" s="312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312">
        <v>7</v>
      </c>
      <c r="B14" s="312"/>
      <c r="C14" s="283" t="s">
        <v>732</v>
      </c>
      <c r="D14" s="283"/>
      <c r="E14" s="283"/>
      <c r="F14" s="283"/>
      <c r="G14" s="283"/>
      <c r="H14" s="283"/>
    </row>
    <row r="15" spans="1:8" s="16" customFormat="1" ht="26.25" customHeight="1" x14ac:dyDescent="0.25">
      <c r="A15" s="312">
        <v>8</v>
      </c>
      <c r="B15" s="312"/>
      <c r="C15" s="283" t="s">
        <v>733</v>
      </c>
      <c r="D15" s="283"/>
      <c r="E15" s="283"/>
      <c r="F15" s="283"/>
      <c r="G15" s="286"/>
      <c r="H15" s="286"/>
    </row>
    <row r="16" spans="1:8" s="16" customFormat="1" ht="39" customHeight="1" x14ac:dyDescent="0.25">
      <c r="A16" s="312">
        <v>9</v>
      </c>
      <c r="B16" s="312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140</v>
      </c>
      <c r="B18" s="294"/>
      <c r="C18" s="71" t="s">
        <v>139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 t="str">
        <f>$A$18</f>
        <v>6.</v>
      </c>
      <c r="B20" s="86">
        <v>1</v>
      </c>
      <c r="C20" s="78" t="s">
        <v>131</v>
      </c>
      <c r="D20" s="79" t="s">
        <v>731</v>
      </c>
      <c r="E20" s="80" t="s">
        <v>773</v>
      </c>
      <c r="F20" s="80" t="s">
        <v>809</v>
      </c>
      <c r="G20" s="80" t="s">
        <v>790</v>
      </c>
      <c r="H20" s="80" t="s">
        <v>791</v>
      </c>
    </row>
    <row r="21" spans="1:9" x14ac:dyDescent="0.25">
      <c r="A21" s="1" t="str">
        <f t="shared" ref="A21:A27" si="0">$A$18</f>
        <v>6.</v>
      </c>
      <c r="B21" s="2" t="s">
        <v>34</v>
      </c>
      <c r="C21" s="3" t="s">
        <v>132</v>
      </c>
      <c r="D21" s="8"/>
      <c r="E21" s="4">
        <v>11000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6.</v>
      </c>
      <c r="B22" s="2" t="s">
        <v>35</v>
      </c>
      <c r="C22" s="3" t="s">
        <v>133</v>
      </c>
      <c r="D22" s="25"/>
      <c r="E22" s="4">
        <v>26500</v>
      </c>
      <c r="F22" s="11"/>
      <c r="G22" s="10"/>
      <c r="H22" s="29">
        <f t="shared" ref="H22:H24" si="1">IF(F22,G22/F22,0)</f>
        <v>0</v>
      </c>
    </row>
    <row r="23" spans="1:9" x14ac:dyDescent="0.25">
      <c r="A23" s="1" t="str">
        <f t="shared" si="0"/>
        <v>6.</v>
      </c>
      <c r="B23" s="2" t="s">
        <v>36</v>
      </c>
      <c r="C23" s="3" t="s">
        <v>134</v>
      </c>
      <c r="D23" s="25"/>
      <c r="E23" s="4">
        <v>31000</v>
      </c>
      <c r="F23" s="11"/>
      <c r="G23" s="10"/>
      <c r="H23" s="29">
        <f t="shared" si="1"/>
        <v>0</v>
      </c>
    </row>
    <row r="24" spans="1:9" x14ac:dyDescent="0.25">
      <c r="A24" s="1" t="str">
        <f t="shared" si="0"/>
        <v>6.</v>
      </c>
      <c r="B24" s="2" t="s">
        <v>37</v>
      </c>
      <c r="C24" s="3" t="s">
        <v>135</v>
      </c>
      <c r="D24" s="25"/>
      <c r="E24" s="4">
        <v>4500</v>
      </c>
      <c r="F24" s="11"/>
      <c r="G24" s="10"/>
      <c r="H24" s="29">
        <f t="shared" si="1"/>
        <v>0</v>
      </c>
    </row>
    <row r="25" spans="1:9" ht="54" x14ac:dyDescent="0.25">
      <c r="A25" s="76" t="str">
        <f t="shared" si="0"/>
        <v>6.</v>
      </c>
      <c r="B25" s="86">
        <v>2</v>
      </c>
      <c r="C25" s="78" t="s">
        <v>136</v>
      </c>
      <c r="D25" s="79" t="s">
        <v>731</v>
      </c>
      <c r="E25" s="80" t="s">
        <v>736</v>
      </c>
      <c r="F25" s="80" t="s">
        <v>690</v>
      </c>
      <c r="G25" s="80" t="s">
        <v>696</v>
      </c>
      <c r="H25" s="80" t="s">
        <v>695</v>
      </c>
    </row>
    <row r="26" spans="1:9" x14ac:dyDescent="0.25">
      <c r="A26" s="1" t="str">
        <f t="shared" si="0"/>
        <v>6.</v>
      </c>
      <c r="B26" s="2" t="s">
        <v>50</v>
      </c>
      <c r="C26" s="3" t="s">
        <v>137</v>
      </c>
      <c r="D26" s="8"/>
      <c r="E26" s="4">
        <v>3000</v>
      </c>
      <c r="F26" s="11"/>
      <c r="G26" s="10"/>
      <c r="H26" s="29">
        <f t="shared" ref="H26:H27" si="2">IF(F26,G26/F26,0)</f>
        <v>0</v>
      </c>
    </row>
    <row r="27" spans="1:9" x14ac:dyDescent="0.25">
      <c r="A27" s="1" t="str">
        <f t="shared" si="0"/>
        <v>6.</v>
      </c>
      <c r="B27" s="2" t="s">
        <v>51</v>
      </c>
      <c r="C27" s="3" t="s">
        <v>138</v>
      </c>
      <c r="D27" s="8"/>
      <c r="E27" s="4">
        <v>4500</v>
      </c>
      <c r="F27" s="11"/>
      <c r="G27" s="10"/>
      <c r="H27" s="29">
        <f t="shared" si="2"/>
        <v>0</v>
      </c>
    </row>
    <row r="28" spans="1:9" x14ac:dyDescent="0.25">
      <c r="A28" s="72"/>
      <c r="B28" s="73"/>
      <c r="C28" s="81"/>
      <c r="D28" s="82"/>
      <c r="E28" s="82"/>
      <c r="F28" s="82"/>
      <c r="G28" s="83" t="str">
        <f>CONCATENATE("KOPĒJĀ CENA (2*5) par ",A18,"pozīciju bez PVN, EUR :")</f>
        <v>KOPĒJĀ CENA (2*5) par 6.pozīciju bez PVN, EUR :</v>
      </c>
      <c r="H28" s="87">
        <f>SUMPRODUCT(E21:E27,H21:H27)</f>
        <v>0</v>
      </c>
    </row>
    <row r="29" spans="1:9" ht="15" customHeight="1" x14ac:dyDescent="0.25">
      <c r="A29" s="295"/>
      <c r="B29" s="296"/>
      <c r="C29" s="79" t="s">
        <v>7</v>
      </c>
      <c r="D29" s="297" t="s">
        <v>728</v>
      </c>
      <c r="E29" s="298"/>
      <c r="F29" s="299"/>
      <c r="G29" s="297" t="s">
        <v>729</v>
      </c>
      <c r="H29" s="299"/>
    </row>
    <row r="30" spans="1:9" x14ac:dyDescent="0.25">
      <c r="A30" s="1" t="str">
        <f t="shared" ref="A30:A36" si="3">$A$18</f>
        <v>6.</v>
      </c>
      <c r="B30" s="7">
        <v>3</v>
      </c>
      <c r="C30" s="18" t="s">
        <v>143</v>
      </c>
      <c r="D30" s="300"/>
      <c r="E30" s="301"/>
      <c r="F30" s="302"/>
      <c r="G30" s="291"/>
      <c r="H30" s="292"/>
    </row>
    <row r="31" spans="1:9" ht="26.25" x14ac:dyDescent="0.25">
      <c r="A31" s="1" t="str">
        <f t="shared" si="3"/>
        <v>6.</v>
      </c>
      <c r="B31" s="7">
        <v>4</v>
      </c>
      <c r="C31" s="18" t="s">
        <v>142</v>
      </c>
      <c r="D31" s="300"/>
      <c r="E31" s="301"/>
      <c r="F31" s="302"/>
      <c r="G31" s="291"/>
      <c r="H31" s="292"/>
      <c r="I31" s="21"/>
    </row>
    <row r="32" spans="1:9" x14ac:dyDescent="0.25">
      <c r="A32" s="1" t="str">
        <f t="shared" si="3"/>
        <v>6.</v>
      </c>
      <c r="B32" s="7">
        <v>5</v>
      </c>
      <c r="C32" s="18" t="s">
        <v>144</v>
      </c>
      <c r="D32" s="300"/>
      <c r="E32" s="301"/>
      <c r="F32" s="302"/>
      <c r="G32" s="291"/>
      <c r="H32" s="292"/>
    </row>
    <row r="33" spans="1:9" ht="26.25" x14ac:dyDescent="0.25">
      <c r="A33" s="1" t="str">
        <f t="shared" si="3"/>
        <v>6.</v>
      </c>
      <c r="B33" s="7">
        <v>6</v>
      </c>
      <c r="C33" s="5" t="s">
        <v>145</v>
      </c>
      <c r="D33" s="300"/>
      <c r="E33" s="301"/>
      <c r="F33" s="302"/>
      <c r="G33" s="291"/>
      <c r="H33" s="292"/>
    </row>
    <row r="34" spans="1:9" ht="26.25" x14ac:dyDescent="0.25">
      <c r="A34" s="1" t="str">
        <f t="shared" si="3"/>
        <v>6.</v>
      </c>
      <c r="B34" s="7">
        <v>7</v>
      </c>
      <c r="C34" s="5" t="s">
        <v>146</v>
      </c>
      <c r="D34" s="300"/>
      <c r="E34" s="301"/>
      <c r="F34" s="302"/>
      <c r="G34" s="291"/>
      <c r="H34" s="292"/>
    </row>
    <row r="35" spans="1:9" x14ac:dyDescent="0.25">
      <c r="A35" s="1" t="str">
        <f t="shared" si="3"/>
        <v>6.</v>
      </c>
      <c r="B35" s="7">
        <v>8</v>
      </c>
      <c r="C35" s="5" t="s">
        <v>128</v>
      </c>
      <c r="D35" s="300"/>
      <c r="E35" s="301"/>
      <c r="F35" s="302"/>
      <c r="G35" s="291"/>
      <c r="H35" s="292"/>
    </row>
    <row r="36" spans="1:9" ht="38.25" x14ac:dyDescent="0.25">
      <c r="A36" s="1" t="str">
        <f t="shared" si="3"/>
        <v>6.</v>
      </c>
      <c r="B36" s="7">
        <v>9</v>
      </c>
      <c r="C36" s="3" t="s">
        <v>130</v>
      </c>
      <c r="D36" s="300"/>
      <c r="E36" s="301"/>
      <c r="F36" s="302"/>
      <c r="G36" s="291"/>
      <c r="H36" s="292"/>
    </row>
    <row r="37" spans="1:9" ht="25.5" x14ac:dyDescent="0.25">
      <c r="A37" s="1" t="str">
        <f>$A$18</f>
        <v>6.</v>
      </c>
      <c r="B37" s="7">
        <v>10</v>
      </c>
      <c r="C37" s="20" t="s">
        <v>203</v>
      </c>
      <c r="D37" s="300"/>
      <c r="E37" s="301"/>
      <c r="F37" s="302"/>
      <c r="G37" s="291"/>
      <c r="H37" s="292"/>
      <c r="I37" s="21"/>
    </row>
    <row r="38" spans="1:9" x14ac:dyDescent="0.25">
      <c r="A38" s="1" t="str">
        <f t="shared" ref="A38:A44" si="4">$A$18</f>
        <v>6.</v>
      </c>
      <c r="B38" s="7" t="s">
        <v>197</v>
      </c>
      <c r="C38" s="3" t="s">
        <v>132</v>
      </c>
      <c r="D38" s="300"/>
      <c r="E38" s="301"/>
      <c r="F38" s="302"/>
      <c r="G38" s="291"/>
      <c r="H38" s="292"/>
      <c r="I38" s="21"/>
    </row>
    <row r="39" spans="1:9" x14ac:dyDescent="0.25">
      <c r="A39" s="1" t="str">
        <f t="shared" si="4"/>
        <v>6.</v>
      </c>
      <c r="B39" s="7" t="s">
        <v>198</v>
      </c>
      <c r="C39" s="3" t="s">
        <v>133</v>
      </c>
      <c r="D39" s="300"/>
      <c r="E39" s="301"/>
      <c r="F39" s="302"/>
      <c r="G39" s="291"/>
      <c r="H39" s="292"/>
    </row>
    <row r="40" spans="1:9" x14ac:dyDescent="0.25">
      <c r="A40" s="1" t="str">
        <f t="shared" si="4"/>
        <v>6.</v>
      </c>
      <c r="B40" s="7" t="s">
        <v>199</v>
      </c>
      <c r="C40" s="3" t="s">
        <v>134</v>
      </c>
      <c r="D40" s="300"/>
      <c r="E40" s="301"/>
      <c r="F40" s="302"/>
      <c r="G40" s="291"/>
      <c r="H40" s="292"/>
    </row>
    <row r="41" spans="1:9" x14ac:dyDescent="0.25">
      <c r="A41" s="1" t="str">
        <f t="shared" si="4"/>
        <v>6.</v>
      </c>
      <c r="B41" s="7" t="s">
        <v>200</v>
      </c>
      <c r="C41" s="3" t="s">
        <v>135</v>
      </c>
      <c r="D41" s="300"/>
      <c r="E41" s="301"/>
      <c r="F41" s="302"/>
      <c r="G41" s="291"/>
      <c r="H41" s="292"/>
    </row>
    <row r="42" spans="1:9" ht="25.5" x14ac:dyDescent="0.25">
      <c r="A42" s="1" t="str">
        <f t="shared" si="4"/>
        <v>6.</v>
      </c>
      <c r="B42" s="7">
        <v>11</v>
      </c>
      <c r="C42" s="20" t="s">
        <v>204</v>
      </c>
      <c r="D42" s="300"/>
      <c r="E42" s="301"/>
      <c r="F42" s="302"/>
      <c r="G42" s="291"/>
      <c r="H42" s="292"/>
      <c r="I42" s="21"/>
    </row>
    <row r="43" spans="1:9" x14ac:dyDescent="0.25">
      <c r="A43" s="1" t="str">
        <f t="shared" si="4"/>
        <v>6.</v>
      </c>
      <c r="B43" s="2" t="s">
        <v>205</v>
      </c>
      <c r="C43" s="3" t="s">
        <v>137</v>
      </c>
      <c r="D43" s="300"/>
      <c r="E43" s="301"/>
      <c r="F43" s="302"/>
      <c r="G43" s="291"/>
      <c r="H43" s="292"/>
    </row>
    <row r="44" spans="1:9" x14ac:dyDescent="0.25">
      <c r="A44" s="1" t="str">
        <f t="shared" si="4"/>
        <v>6.</v>
      </c>
      <c r="B44" s="2" t="s">
        <v>206</v>
      </c>
      <c r="C44" s="3" t="s">
        <v>138</v>
      </c>
      <c r="D44" s="300"/>
      <c r="E44" s="301"/>
      <c r="F44" s="302"/>
      <c r="G44" s="291"/>
      <c r="H44" s="292"/>
    </row>
  </sheetData>
  <mergeCells count="68">
    <mergeCell ref="C14:F14"/>
    <mergeCell ref="C15:F15"/>
    <mergeCell ref="C16:F1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A11:B11"/>
    <mergeCell ref="A12:B12"/>
    <mergeCell ref="A13:B13"/>
    <mergeCell ref="C11:F11"/>
    <mergeCell ref="C12:F12"/>
    <mergeCell ref="C13:F13"/>
    <mergeCell ref="D33:F33"/>
    <mergeCell ref="G33:H33"/>
    <mergeCell ref="A14:B14"/>
    <mergeCell ref="A15:B15"/>
    <mergeCell ref="A16:B16"/>
    <mergeCell ref="D30:F30"/>
    <mergeCell ref="G30:H30"/>
    <mergeCell ref="D31:F31"/>
    <mergeCell ref="G31:H31"/>
    <mergeCell ref="D32:F32"/>
    <mergeCell ref="G32:H32"/>
    <mergeCell ref="A18:B18"/>
    <mergeCell ref="A29:B29"/>
    <mergeCell ref="D29:F29"/>
    <mergeCell ref="G29:H29"/>
    <mergeCell ref="D18:H18"/>
    <mergeCell ref="D44:F44"/>
    <mergeCell ref="G44:H44"/>
    <mergeCell ref="D39:F39"/>
    <mergeCell ref="G39:H39"/>
    <mergeCell ref="D37:F37"/>
    <mergeCell ref="G37:H37"/>
    <mergeCell ref="D38:F38"/>
    <mergeCell ref="G38:H38"/>
    <mergeCell ref="D41:F41"/>
    <mergeCell ref="G41:H41"/>
    <mergeCell ref="D40:F40"/>
    <mergeCell ref="G40:H40"/>
    <mergeCell ref="D34:F34"/>
    <mergeCell ref="D42:F42"/>
    <mergeCell ref="G42:H42"/>
    <mergeCell ref="D43:F43"/>
    <mergeCell ref="G43:H43"/>
    <mergeCell ref="G34:H34"/>
    <mergeCell ref="D35:F35"/>
    <mergeCell ref="G35:H35"/>
    <mergeCell ref="D36:F36"/>
    <mergeCell ref="G36:H36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  <rowBreaks count="1" manualBreakCount="1">
    <brk id="1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4" zoomScaleNormal="100" workbookViewId="0">
      <selection activeCell="J25" sqref="J25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6"/>
      <c r="B1" s="12"/>
      <c r="C1" s="13"/>
      <c r="D1" s="13"/>
      <c r="E1" s="14"/>
      <c r="F1" s="14"/>
      <c r="H1" s="15" t="s">
        <v>17</v>
      </c>
    </row>
    <row r="2" spans="1:8" ht="15.75" x14ac:dyDescent="0.25">
      <c r="A2" s="6"/>
      <c r="B2" s="287"/>
      <c r="C2" s="288"/>
      <c r="D2" s="288"/>
      <c r="E2" s="288"/>
      <c r="F2" s="288"/>
      <c r="G2" s="288"/>
      <c r="H2" s="6"/>
    </row>
    <row r="3" spans="1:8" ht="15.75" customHeight="1" x14ac:dyDescent="0.25">
      <c r="A3" s="6"/>
      <c r="C3" s="290" t="s">
        <v>18</v>
      </c>
      <c r="D3" s="290"/>
      <c r="E3" s="290"/>
      <c r="F3" s="290"/>
      <c r="G3" s="290"/>
      <c r="H3" s="290"/>
    </row>
    <row r="4" spans="1:8" ht="15.4" customHeight="1" x14ac:dyDescent="0.25">
      <c r="A4" s="6"/>
      <c r="C4" s="290" t="s">
        <v>24</v>
      </c>
      <c r="D4" s="290"/>
      <c r="E4" s="290"/>
      <c r="F4" s="290"/>
      <c r="G4" s="290"/>
      <c r="H4" s="290"/>
    </row>
    <row r="5" spans="1:8" ht="15.4" customHeight="1" x14ac:dyDescent="0.25">
      <c r="A5" s="6"/>
      <c r="B5" s="17"/>
      <c r="C5" s="288" t="s">
        <v>208</v>
      </c>
      <c r="D5" s="288"/>
      <c r="E5" s="288"/>
      <c r="F5" s="288"/>
      <c r="G5" s="288"/>
      <c r="H5" s="288"/>
    </row>
    <row r="6" spans="1:8" ht="15.75" x14ac:dyDescent="0.25">
      <c r="A6" s="6"/>
      <c r="B6" s="287"/>
      <c r="C6" s="288"/>
      <c r="D6" s="288"/>
      <c r="E6" s="288"/>
      <c r="F6" s="288"/>
      <c r="G6" s="288"/>
      <c r="H6" s="6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43.5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30.75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7.2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8.7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42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6"/>
      <c r="B17" s="6"/>
      <c r="C17" s="6"/>
      <c r="D17" s="6"/>
      <c r="E17" s="6"/>
      <c r="F17" s="6"/>
      <c r="G17" s="6"/>
      <c r="H17" s="6"/>
    </row>
    <row r="18" spans="1:9" ht="31.5" x14ac:dyDescent="0.25">
      <c r="A18" s="293" t="s">
        <v>147</v>
      </c>
      <c r="B18" s="294"/>
      <c r="C18" s="71" t="s">
        <v>186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77"/>
      <c r="C20" s="78" t="s">
        <v>155</v>
      </c>
      <c r="D20" s="79" t="s">
        <v>731</v>
      </c>
      <c r="E20" s="80" t="s">
        <v>770</v>
      </c>
      <c r="F20" s="80" t="s">
        <v>810</v>
      </c>
      <c r="G20" s="80" t="s">
        <v>790</v>
      </c>
      <c r="H20" s="80" t="s">
        <v>791</v>
      </c>
    </row>
    <row r="21" spans="1:9" ht="29.25" customHeight="1" x14ac:dyDescent="0.25">
      <c r="A21" s="1" t="str">
        <f t="shared" ref="A21:A22" si="0">$A$18</f>
        <v>7.</v>
      </c>
      <c r="B21" s="7">
        <v>1</v>
      </c>
      <c r="C21" s="3" t="s">
        <v>148</v>
      </c>
      <c r="D21" s="8"/>
      <c r="E21" s="4">
        <v>20000</v>
      </c>
      <c r="F21" s="11"/>
      <c r="G21" s="10"/>
      <c r="H21" s="29">
        <f>IF(F21,G21/F21,0)</f>
        <v>0</v>
      </c>
      <c r="I21" s="21"/>
    </row>
    <row r="22" spans="1:9" x14ac:dyDescent="0.25">
      <c r="A22" s="1" t="str">
        <f t="shared" si="0"/>
        <v>7.</v>
      </c>
      <c r="B22" s="7">
        <v>2</v>
      </c>
      <c r="C22" s="3" t="s">
        <v>149</v>
      </c>
      <c r="D22" s="8"/>
      <c r="E22" s="4">
        <v>5000</v>
      </c>
      <c r="F22" s="11"/>
      <c r="G22" s="10"/>
      <c r="H22" s="29">
        <f t="shared" ref="H22" si="1">IF(F22,G22/F22,0)</f>
        <v>0</v>
      </c>
      <c r="I22" s="21"/>
    </row>
    <row r="23" spans="1:9" x14ac:dyDescent="0.25">
      <c r="A23" s="72"/>
      <c r="B23" s="73"/>
      <c r="C23" s="81"/>
      <c r="D23" s="82"/>
      <c r="E23" s="82"/>
      <c r="F23" s="82"/>
      <c r="G23" s="83" t="str">
        <f>CONCATENATE("KOPĒJĀ CENA (2*5) par ",A18,"pozīciju bez PVN, EUR :")</f>
        <v>KOPĒJĀ CENA (2*5) par 7.pozīciju bez PVN, EUR :</v>
      </c>
      <c r="H23" s="87">
        <f>SUMPRODUCT(E21:E22,H21:H22)</f>
        <v>0</v>
      </c>
    </row>
    <row r="24" spans="1:9" ht="15" customHeight="1" x14ac:dyDescent="0.25">
      <c r="A24" s="295"/>
      <c r="B24" s="296"/>
      <c r="C24" s="79" t="s">
        <v>7</v>
      </c>
      <c r="D24" s="297" t="s">
        <v>728</v>
      </c>
      <c r="E24" s="298"/>
      <c r="F24" s="299"/>
      <c r="G24" s="297" t="s">
        <v>729</v>
      </c>
      <c r="H24" s="299"/>
    </row>
    <row r="25" spans="1:9" x14ac:dyDescent="0.25">
      <c r="A25" s="1" t="str">
        <f t="shared" ref="A25:A31" si="2">$A$18</f>
        <v>7.</v>
      </c>
      <c r="B25" s="7">
        <v>3</v>
      </c>
      <c r="C25" s="19" t="s">
        <v>150</v>
      </c>
      <c r="D25" s="300"/>
      <c r="E25" s="301"/>
      <c r="F25" s="302"/>
      <c r="G25" s="291"/>
      <c r="H25" s="292"/>
    </row>
    <row r="26" spans="1:9" x14ac:dyDescent="0.25">
      <c r="A26" s="1" t="str">
        <f t="shared" si="2"/>
        <v>7.</v>
      </c>
      <c r="B26" s="7">
        <v>4</v>
      </c>
      <c r="C26" s="19" t="s">
        <v>151</v>
      </c>
      <c r="D26" s="300"/>
      <c r="E26" s="301"/>
      <c r="F26" s="302"/>
      <c r="G26" s="291"/>
      <c r="H26" s="292"/>
      <c r="I26" s="21"/>
    </row>
    <row r="27" spans="1:9" ht="39" x14ac:dyDescent="0.25">
      <c r="A27" s="1" t="str">
        <f t="shared" si="2"/>
        <v>7.</v>
      </c>
      <c r="B27" s="7">
        <v>5</v>
      </c>
      <c r="C27" s="18" t="s">
        <v>254</v>
      </c>
      <c r="D27" s="300"/>
      <c r="E27" s="301"/>
      <c r="F27" s="302"/>
      <c r="G27" s="291"/>
      <c r="H27" s="292"/>
      <c r="I27" t="s">
        <v>72</v>
      </c>
    </row>
    <row r="28" spans="1:9" x14ac:dyDescent="0.25">
      <c r="A28" s="1" t="str">
        <f t="shared" si="2"/>
        <v>7.</v>
      </c>
      <c r="B28" s="7">
        <v>6</v>
      </c>
      <c r="C28" s="5" t="s">
        <v>152</v>
      </c>
      <c r="D28" s="300"/>
      <c r="E28" s="301"/>
      <c r="F28" s="302"/>
      <c r="G28" s="291"/>
      <c r="H28" s="292"/>
    </row>
    <row r="29" spans="1:9" x14ac:dyDescent="0.25">
      <c r="A29" s="1" t="str">
        <f t="shared" si="2"/>
        <v>7.</v>
      </c>
      <c r="B29" s="7">
        <v>7</v>
      </c>
      <c r="C29" s="3" t="s">
        <v>153</v>
      </c>
      <c r="D29" s="300"/>
      <c r="E29" s="301"/>
      <c r="F29" s="302"/>
      <c r="G29" s="291"/>
      <c r="H29" s="292"/>
    </row>
    <row r="30" spans="1:9" ht="38.25" x14ac:dyDescent="0.25">
      <c r="A30" s="1" t="str">
        <f t="shared" si="2"/>
        <v>7.</v>
      </c>
      <c r="B30" s="7">
        <v>8</v>
      </c>
      <c r="C30" s="3" t="s">
        <v>207</v>
      </c>
      <c r="D30" s="300"/>
      <c r="E30" s="301"/>
      <c r="F30" s="302"/>
      <c r="G30" s="291"/>
      <c r="H30" s="292"/>
    </row>
    <row r="31" spans="1:9" ht="25.5" x14ac:dyDescent="0.25">
      <c r="A31" s="1" t="str">
        <f t="shared" si="2"/>
        <v>7.</v>
      </c>
      <c r="B31" s="7">
        <v>9</v>
      </c>
      <c r="C31" s="3" t="s">
        <v>154</v>
      </c>
      <c r="D31" s="300"/>
      <c r="E31" s="301"/>
      <c r="F31" s="302"/>
      <c r="G31" s="291"/>
      <c r="H31" s="292"/>
    </row>
    <row r="32" spans="1:9" ht="38.25" x14ac:dyDescent="0.25">
      <c r="A32" s="1" t="str">
        <f t="shared" ref="A32" si="3">$A$18</f>
        <v>7.</v>
      </c>
      <c r="B32" s="7">
        <v>10</v>
      </c>
      <c r="C32" s="3" t="s">
        <v>130</v>
      </c>
      <c r="D32" s="300"/>
      <c r="E32" s="301"/>
      <c r="F32" s="302"/>
      <c r="G32" s="291"/>
      <c r="H32" s="292"/>
      <c r="I32" s="21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</sheetData>
  <mergeCells count="54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A18:B18"/>
    <mergeCell ref="A24:B24"/>
    <mergeCell ref="D24:F24"/>
    <mergeCell ref="G24:H24"/>
    <mergeCell ref="D30:F30"/>
    <mergeCell ref="G30:H30"/>
    <mergeCell ref="G29:H29"/>
    <mergeCell ref="D18:H18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D31:F31"/>
    <mergeCell ref="G31:H31"/>
    <mergeCell ref="D32:F32"/>
    <mergeCell ref="G32:H32"/>
  </mergeCells>
  <phoneticPr fontId="10" type="noConversion"/>
  <pageMargins left="0.7" right="0.7" top="0.75" bottom="0.75" header="0.3" footer="0.3"/>
  <pageSetup paperSize="9" scale="53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8" zoomScaleNormal="100" workbookViewId="0">
      <selection activeCell="J22" sqref="J22"/>
    </sheetView>
  </sheetViews>
  <sheetFormatPr defaultRowHeight="15" x14ac:dyDescent="0.25"/>
  <cols>
    <col min="1" max="1" width="3.85546875" customWidth="1"/>
    <col min="2" max="2" width="5.5703125" customWidth="1"/>
    <col min="3" max="3" width="55.5703125" customWidth="1"/>
    <col min="4" max="4" width="25.7109375" customWidth="1"/>
    <col min="5" max="5" width="15.5703125" customWidth="1"/>
    <col min="6" max="6" width="16.28515625" customWidth="1"/>
    <col min="7" max="8" width="15.5703125" customWidth="1"/>
  </cols>
  <sheetData>
    <row r="1" spans="1:8" x14ac:dyDescent="0.25">
      <c r="A1" s="9"/>
      <c r="B1" s="22"/>
      <c r="C1" s="13"/>
      <c r="D1" s="13"/>
      <c r="E1" s="23"/>
      <c r="F1" s="23"/>
      <c r="G1" s="16"/>
      <c r="H1" s="24" t="s">
        <v>17</v>
      </c>
    </row>
    <row r="2" spans="1:8" ht="15.75" x14ac:dyDescent="0.25">
      <c r="A2" s="9"/>
      <c r="B2" s="287"/>
      <c r="C2" s="288"/>
      <c r="D2" s="288"/>
      <c r="E2" s="288"/>
      <c r="F2" s="288"/>
      <c r="G2" s="288"/>
      <c r="H2" s="9"/>
    </row>
    <row r="3" spans="1:8" ht="15.75" x14ac:dyDescent="0.25">
      <c r="A3" s="9"/>
      <c r="B3" s="16"/>
      <c r="C3" s="290" t="s">
        <v>18</v>
      </c>
      <c r="D3" s="290"/>
      <c r="E3" s="290"/>
      <c r="F3" s="290"/>
      <c r="G3" s="290"/>
      <c r="H3" s="290"/>
    </row>
    <row r="4" spans="1:8" ht="15.75" x14ac:dyDescent="0.25">
      <c r="A4" s="9"/>
      <c r="B4" s="16"/>
      <c r="C4" s="290" t="s">
        <v>24</v>
      </c>
      <c r="D4" s="290"/>
      <c r="E4" s="290"/>
      <c r="F4" s="290"/>
      <c r="G4" s="290"/>
      <c r="H4" s="290"/>
    </row>
    <row r="5" spans="1:8" ht="15.75" x14ac:dyDescent="0.25">
      <c r="A5" s="9"/>
      <c r="B5" s="17"/>
      <c r="C5" s="288" t="s">
        <v>165</v>
      </c>
      <c r="D5" s="288"/>
      <c r="E5" s="288"/>
      <c r="F5" s="288"/>
      <c r="G5" s="288"/>
      <c r="H5" s="288"/>
    </row>
    <row r="6" spans="1:8" ht="15.75" x14ac:dyDescent="0.25">
      <c r="A6" s="9"/>
      <c r="B6" s="287"/>
      <c r="C6" s="288"/>
      <c r="D6" s="288"/>
      <c r="E6" s="288"/>
      <c r="F6" s="288"/>
      <c r="G6" s="288"/>
      <c r="H6" s="9"/>
    </row>
    <row r="7" spans="1:8" ht="15" customHeight="1" x14ac:dyDescent="0.25">
      <c r="A7" s="289" t="s">
        <v>19</v>
      </c>
      <c r="B7" s="289"/>
      <c r="C7" s="289"/>
      <c r="D7" s="289"/>
      <c r="E7" s="289"/>
      <c r="F7" s="289"/>
      <c r="G7" s="289"/>
      <c r="H7" s="26"/>
    </row>
    <row r="8" spans="1:8" s="16" customFormat="1" ht="15" customHeight="1" x14ac:dyDescent="0.25">
      <c r="A8" s="284">
        <v>1</v>
      </c>
      <c r="B8" s="285"/>
      <c r="C8" s="286" t="s">
        <v>20</v>
      </c>
      <c r="D8" s="286"/>
      <c r="E8" s="286"/>
      <c r="F8" s="286"/>
      <c r="G8" s="286"/>
      <c r="H8" s="286"/>
    </row>
    <row r="9" spans="1:8" s="16" customFormat="1" x14ac:dyDescent="0.25">
      <c r="A9" s="284">
        <v>2</v>
      </c>
      <c r="B9" s="285"/>
      <c r="C9" s="283" t="s">
        <v>21</v>
      </c>
      <c r="D9" s="283"/>
      <c r="E9" s="283"/>
      <c r="F9" s="283"/>
      <c r="G9" s="286"/>
      <c r="H9" s="286"/>
    </row>
    <row r="10" spans="1:8" s="16" customFormat="1" ht="45" customHeight="1" x14ac:dyDescent="0.25">
      <c r="A10" s="284">
        <v>3</v>
      </c>
      <c r="B10" s="285"/>
      <c r="C10" s="286" t="s">
        <v>22</v>
      </c>
      <c r="D10" s="286"/>
      <c r="E10" s="286"/>
      <c r="F10" s="286"/>
      <c r="G10" s="283"/>
      <c r="H10" s="283"/>
    </row>
    <row r="11" spans="1:8" s="16" customFormat="1" ht="27.75" customHeight="1" x14ac:dyDescent="0.25">
      <c r="A11" s="284">
        <v>4</v>
      </c>
      <c r="B11" s="285"/>
      <c r="C11" s="283" t="s">
        <v>23</v>
      </c>
      <c r="D11" s="283"/>
      <c r="E11" s="283"/>
      <c r="F11" s="283"/>
      <c r="G11" s="283"/>
      <c r="H11" s="283"/>
    </row>
    <row r="12" spans="1:8" s="16" customFormat="1" ht="42.75" customHeight="1" x14ac:dyDescent="0.25">
      <c r="A12" s="284">
        <v>5</v>
      </c>
      <c r="B12" s="285"/>
      <c r="C12" s="286" t="s">
        <v>726</v>
      </c>
      <c r="D12" s="286"/>
      <c r="E12" s="286"/>
      <c r="F12" s="286"/>
      <c r="G12" s="282" t="s">
        <v>734</v>
      </c>
      <c r="H12" s="282"/>
    </row>
    <row r="13" spans="1:8" s="16" customFormat="1" ht="44.25" customHeight="1" x14ac:dyDescent="0.25">
      <c r="A13" s="284">
        <v>6</v>
      </c>
      <c r="B13" s="285"/>
      <c r="C13" s="283" t="s">
        <v>730</v>
      </c>
      <c r="D13" s="283"/>
      <c r="E13" s="283"/>
      <c r="F13" s="283"/>
      <c r="G13" s="282" t="s">
        <v>734</v>
      </c>
      <c r="H13" s="282"/>
    </row>
    <row r="14" spans="1:8" s="16" customFormat="1" ht="27.75" customHeight="1" x14ac:dyDescent="0.25">
      <c r="A14" s="284">
        <v>7</v>
      </c>
      <c r="B14" s="285"/>
      <c r="C14" s="283" t="s">
        <v>732</v>
      </c>
      <c r="D14" s="283"/>
      <c r="E14" s="283"/>
      <c r="F14" s="283"/>
      <c r="G14" s="283"/>
      <c r="H14" s="283"/>
    </row>
    <row r="15" spans="1:8" s="16" customFormat="1" ht="40.5" customHeight="1" x14ac:dyDescent="0.25">
      <c r="A15" s="284">
        <v>8</v>
      </c>
      <c r="B15" s="285"/>
      <c r="C15" s="283" t="s">
        <v>733</v>
      </c>
      <c r="D15" s="283"/>
      <c r="E15" s="283"/>
      <c r="F15" s="283"/>
      <c r="G15" s="286"/>
      <c r="H15" s="286"/>
    </row>
    <row r="16" spans="1:8" s="16" customFormat="1" ht="42.75" customHeight="1" x14ac:dyDescent="0.25">
      <c r="A16" s="284">
        <v>9</v>
      </c>
      <c r="B16" s="285"/>
      <c r="C16" s="283" t="s">
        <v>739</v>
      </c>
      <c r="D16" s="283"/>
      <c r="E16" s="283"/>
      <c r="F16" s="283"/>
      <c r="G16" s="282" t="s">
        <v>735</v>
      </c>
      <c r="H16" s="282"/>
    </row>
    <row r="17" spans="1:9" x14ac:dyDescent="0.25">
      <c r="A17" s="9"/>
      <c r="B17" s="9"/>
      <c r="C17" s="9"/>
      <c r="D17" s="9"/>
      <c r="E17" s="9"/>
      <c r="F17" s="9"/>
      <c r="G17" s="9"/>
      <c r="H17" s="9"/>
    </row>
    <row r="18" spans="1:9" ht="31.5" x14ac:dyDescent="0.25">
      <c r="A18" s="293" t="s">
        <v>156</v>
      </c>
      <c r="B18" s="294"/>
      <c r="C18" s="71" t="s">
        <v>164</v>
      </c>
      <c r="D18" s="306" t="s">
        <v>221</v>
      </c>
      <c r="E18" s="304"/>
      <c r="F18" s="304"/>
      <c r="G18" s="304"/>
      <c r="H18" s="305"/>
    </row>
    <row r="19" spans="1:9" x14ac:dyDescent="0.25">
      <c r="A19" s="72"/>
      <c r="B19" s="73"/>
      <c r="C19" s="74" t="s">
        <v>0</v>
      </c>
      <c r="D19" s="75">
        <v>1</v>
      </c>
      <c r="E19" s="75">
        <v>2</v>
      </c>
      <c r="F19" s="75">
        <v>3</v>
      </c>
      <c r="G19" s="75">
        <v>4</v>
      </c>
      <c r="H19" s="75" t="s">
        <v>71</v>
      </c>
    </row>
    <row r="20" spans="1:9" ht="54" x14ac:dyDescent="0.25">
      <c r="A20" s="76"/>
      <c r="B20" s="86"/>
      <c r="C20" s="74" t="s">
        <v>175</v>
      </c>
      <c r="D20" s="79" t="s">
        <v>731</v>
      </c>
      <c r="E20" s="80" t="s">
        <v>773</v>
      </c>
      <c r="F20" s="80" t="s">
        <v>809</v>
      </c>
      <c r="G20" s="80" t="s">
        <v>790</v>
      </c>
      <c r="H20" s="80" t="s">
        <v>808</v>
      </c>
    </row>
    <row r="21" spans="1:9" x14ac:dyDescent="0.25">
      <c r="A21" s="1" t="str">
        <f t="shared" ref="A21:A27" si="0">$A$18</f>
        <v>8.</v>
      </c>
      <c r="B21" s="7">
        <v>1</v>
      </c>
      <c r="C21" s="3" t="s">
        <v>157</v>
      </c>
      <c r="D21" s="8"/>
      <c r="E21" s="4">
        <v>370000</v>
      </c>
      <c r="F21" s="11"/>
      <c r="G21" s="10"/>
      <c r="H21" s="29">
        <f>IF(F21,G21/F21,0)</f>
        <v>0</v>
      </c>
    </row>
    <row r="22" spans="1:9" x14ac:dyDescent="0.25">
      <c r="A22" s="1" t="str">
        <f t="shared" si="0"/>
        <v>8.</v>
      </c>
      <c r="B22" s="7">
        <v>2</v>
      </c>
      <c r="C22" s="3" t="s">
        <v>158</v>
      </c>
      <c r="D22" s="25"/>
      <c r="E22" s="4">
        <v>20000</v>
      </c>
      <c r="F22" s="11"/>
      <c r="G22" s="10"/>
      <c r="H22" s="29">
        <f t="shared" ref="H22:H24" si="1">IF(F22,G22/F22,0)</f>
        <v>0</v>
      </c>
    </row>
    <row r="23" spans="1:9" x14ac:dyDescent="0.25">
      <c r="A23" s="1" t="str">
        <f t="shared" si="0"/>
        <v>8.</v>
      </c>
      <c r="B23" s="7">
        <v>3</v>
      </c>
      <c r="C23" s="3" t="s">
        <v>159</v>
      </c>
      <c r="D23" s="25"/>
      <c r="E23" s="4">
        <v>10000</v>
      </c>
      <c r="F23" s="11"/>
      <c r="G23" s="10"/>
      <c r="H23" s="29">
        <f t="shared" si="1"/>
        <v>0</v>
      </c>
    </row>
    <row r="24" spans="1:9" x14ac:dyDescent="0.25">
      <c r="A24" s="1" t="str">
        <f t="shared" si="0"/>
        <v>8.</v>
      </c>
      <c r="B24" s="7">
        <v>4</v>
      </c>
      <c r="C24" s="27" t="s">
        <v>162</v>
      </c>
      <c r="D24" s="25"/>
      <c r="E24" s="4">
        <v>27000</v>
      </c>
      <c r="F24" s="11"/>
      <c r="G24" s="10"/>
      <c r="H24" s="29">
        <f t="shared" si="1"/>
        <v>0</v>
      </c>
    </row>
    <row r="25" spans="1:9" x14ac:dyDescent="0.25">
      <c r="A25" s="1" t="str">
        <f t="shared" si="0"/>
        <v>8.</v>
      </c>
      <c r="B25" s="7">
        <v>5</v>
      </c>
      <c r="C25" s="3" t="s">
        <v>160</v>
      </c>
      <c r="D25" s="8"/>
      <c r="E25" s="4">
        <v>300000</v>
      </c>
      <c r="F25" s="11"/>
      <c r="G25" s="10"/>
      <c r="H25" s="29">
        <f t="shared" ref="H25:H26" si="2">IF(F25,G25/F25,0)</f>
        <v>0</v>
      </c>
    </row>
    <row r="26" spans="1:9" x14ac:dyDescent="0.25">
      <c r="A26" s="1" t="str">
        <f t="shared" si="0"/>
        <v>8.</v>
      </c>
      <c r="B26" s="7">
        <v>6</v>
      </c>
      <c r="C26" s="3" t="s">
        <v>161</v>
      </c>
      <c r="D26" s="8"/>
      <c r="E26" s="4">
        <v>40000</v>
      </c>
      <c r="F26" s="11"/>
      <c r="G26" s="10"/>
      <c r="H26" s="29">
        <f t="shared" si="2"/>
        <v>0</v>
      </c>
    </row>
    <row r="27" spans="1:9" x14ac:dyDescent="0.25">
      <c r="A27" s="1" t="str">
        <f t="shared" si="0"/>
        <v>8.</v>
      </c>
      <c r="B27" s="7">
        <v>7</v>
      </c>
      <c r="C27" s="3" t="s">
        <v>163</v>
      </c>
      <c r="D27" s="8"/>
      <c r="E27" s="4">
        <v>12000</v>
      </c>
      <c r="F27" s="11"/>
      <c r="G27" s="10"/>
      <c r="H27" s="29">
        <f t="shared" ref="H27" si="3">IF(F27,G27/F27,0)</f>
        <v>0</v>
      </c>
    </row>
    <row r="28" spans="1:9" x14ac:dyDescent="0.25">
      <c r="A28" s="72"/>
      <c r="B28" s="73"/>
      <c r="C28" s="81"/>
      <c r="D28" s="82"/>
      <c r="E28" s="82"/>
      <c r="F28" s="82"/>
      <c r="G28" s="83" t="str">
        <f>CONCATENATE("KOPĒJĀ CENA (2*5) par ",A18,"pozīciju bez PVN, EUR :")</f>
        <v>KOPĒJĀ CENA (2*5) par 8.pozīciju bez PVN, EUR :</v>
      </c>
      <c r="H28" s="87">
        <f>SUMPRODUCT(E21:E27,H21:H27)</f>
        <v>0</v>
      </c>
    </row>
    <row r="29" spans="1:9" ht="15" customHeight="1" x14ac:dyDescent="0.25">
      <c r="A29" s="295"/>
      <c r="B29" s="296"/>
      <c r="C29" s="79" t="s">
        <v>7</v>
      </c>
      <c r="D29" s="297" t="s">
        <v>728</v>
      </c>
      <c r="E29" s="298"/>
      <c r="F29" s="299"/>
      <c r="G29" s="297" t="s">
        <v>729</v>
      </c>
      <c r="H29" s="299"/>
    </row>
    <row r="30" spans="1:9" ht="26.25" x14ac:dyDescent="0.25">
      <c r="A30" s="1" t="str">
        <f t="shared" ref="A30:A45" si="4">$A$18</f>
        <v>8.</v>
      </c>
      <c r="B30" s="7">
        <v>8</v>
      </c>
      <c r="C30" s="18" t="s">
        <v>164</v>
      </c>
      <c r="D30" s="300"/>
      <c r="E30" s="301"/>
      <c r="F30" s="302"/>
      <c r="G30" s="291"/>
      <c r="H30" s="292"/>
    </row>
    <row r="31" spans="1:9" ht="39" x14ac:dyDescent="0.25">
      <c r="A31" s="1" t="str">
        <f t="shared" si="4"/>
        <v>8.</v>
      </c>
      <c r="B31" s="7">
        <v>9</v>
      </c>
      <c r="C31" s="18" t="s">
        <v>251</v>
      </c>
      <c r="D31" s="300"/>
      <c r="E31" s="301"/>
      <c r="F31" s="302"/>
      <c r="G31" s="291"/>
      <c r="H31" s="292"/>
      <c r="I31" s="21"/>
    </row>
    <row r="32" spans="1:9" x14ac:dyDescent="0.25">
      <c r="A32" s="1" t="str">
        <f t="shared" si="4"/>
        <v>8.</v>
      </c>
      <c r="B32" s="7">
        <v>10</v>
      </c>
      <c r="C32" s="5" t="s">
        <v>166</v>
      </c>
      <c r="D32" s="300"/>
      <c r="E32" s="301"/>
      <c r="F32" s="302"/>
      <c r="G32" s="291"/>
      <c r="H32" s="292"/>
    </row>
    <row r="33" spans="1:9" ht="26.25" x14ac:dyDescent="0.25">
      <c r="A33" s="1" t="str">
        <f t="shared" si="4"/>
        <v>8.</v>
      </c>
      <c r="B33" s="7">
        <v>11</v>
      </c>
      <c r="C33" s="5" t="s">
        <v>209</v>
      </c>
      <c r="D33" s="300"/>
      <c r="E33" s="301"/>
      <c r="F33" s="302"/>
      <c r="G33" s="291"/>
      <c r="H33" s="292"/>
      <c r="I33" s="21"/>
    </row>
    <row r="34" spans="1:9" x14ac:dyDescent="0.25">
      <c r="A34" s="1" t="str">
        <f t="shared" si="4"/>
        <v>8.</v>
      </c>
      <c r="B34" s="7">
        <v>12</v>
      </c>
      <c r="C34" s="3" t="s">
        <v>255</v>
      </c>
      <c r="D34" s="300"/>
      <c r="E34" s="301"/>
      <c r="F34" s="302"/>
      <c r="G34" s="291"/>
      <c r="H34" s="292"/>
    </row>
    <row r="35" spans="1:9" ht="38.25" x14ac:dyDescent="0.25">
      <c r="A35" s="1" t="str">
        <f t="shared" si="4"/>
        <v>8.</v>
      </c>
      <c r="B35" s="7">
        <v>13</v>
      </c>
      <c r="C35" s="3" t="s">
        <v>210</v>
      </c>
      <c r="D35" s="300"/>
      <c r="E35" s="301"/>
      <c r="F35" s="302"/>
      <c r="G35" s="291"/>
      <c r="H35" s="292"/>
      <c r="I35" s="21"/>
    </row>
    <row r="36" spans="1:9" ht="38.25" x14ac:dyDescent="0.25">
      <c r="A36" s="1" t="str">
        <f t="shared" si="4"/>
        <v>8.</v>
      </c>
      <c r="B36" s="7">
        <v>14</v>
      </c>
      <c r="C36" s="3" t="s">
        <v>167</v>
      </c>
      <c r="D36" s="300"/>
      <c r="E36" s="301"/>
      <c r="F36" s="302"/>
      <c r="G36" s="291"/>
      <c r="H36" s="292"/>
      <c r="I36" s="21"/>
    </row>
    <row r="37" spans="1:9" ht="38.25" x14ac:dyDescent="0.25">
      <c r="A37" s="1" t="str">
        <f t="shared" si="4"/>
        <v>8.</v>
      </c>
      <c r="B37" s="7">
        <v>15</v>
      </c>
      <c r="C37" s="3" t="s">
        <v>130</v>
      </c>
      <c r="D37" s="300"/>
      <c r="E37" s="301"/>
      <c r="F37" s="302"/>
      <c r="G37" s="291"/>
      <c r="H37" s="292"/>
    </row>
    <row r="38" spans="1:9" x14ac:dyDescent="0.25">
      <c r="A38" s="1" t="str">
        <f t="shared" si="4"/>
        <v>8.</v>
      </c>
      <c r="B38" s="7">
        <v>16</v>
      </c>
      <c r="C38" s="20" t="s">
        <v>168</v>
      </c>
      <c r="D38" s="300"/>
      <c r="E38" s="301"/>
      <c r="F38" s="302"/>
      <c r="G38" s="291"/>
      <c r="H38" s="292"/>
      <c r="I38" s="21"/>
    </row>
    <row r="39" spans="1:9" x14ac:dyDescent="0.25">
      <c r="A39" s="1" t="str">
        <f t="shared" si="4"/>
        <v>8.</v>
      </c>
      <c r="B39" s="28" t="s">
        <v>211</v>
      </c>
      <c r="C39" s="3" t="s">
        <v>157</v>
      </c>
      <c r="D39" s="300"/>
      <c r="E39" s="301"/>
      <c r="F39" s="302"/>
      <c r="G39" s="291"/>
      <c r="H39" s="292"/>
    </row>
    <row r="40" spans="1:9" x14ac:dyDescent="0.25">
      <c r="A40" s="1" t="str">
        <f t="shared" si="4"/>
        <v>8.</v>
      </c>
      <c r="B40" s="28" t="s">
        <v>212</v>
      </c>
      <c r="C40" s="3" t="s">
        <v>158</v>
      </c>
      <c r="D40" s="300"/>
      <c r="E40" s="301"/>
      <c r="F40" s="302"/>
      <c r="G40" s="291"/>
      <c r="H40" s="292"/>
    </row>
    <row r="41" spans="1:9" x14ac:dyDescent="0.25">
      <c r="A41" s="1" t="str">
        <f t="shared" si="4"/>
        <v>8.</v>
      </c>
      <c r="B41" s="28" t="s">
        <v>213</v>
      </c>
      <c r="C41" s="3" t="s">
        <v>159</v>
      </c>
      <c r="D41" s="300"/>
      <c r="E41" s="301"/>
      <c r="F41" s="302"/>
      <c r="G41" s="291"/>
      <c r="H41" s="292"/>
    </row>
    <row r="42" spans="1:9" x14ac:dyDescent="0.25">
      <c r="A42" s="1" t="str">
        <f t="shared" si="4"/>
        <v>8.</v>
      </c>
      <c r="B42" s="28" t="s">
        <v>214</v>
      </c>
      <c r="C42" s="27" t="s">
        <v>162</v>
      </c>
      <c r="D42" s="300"/>
      <c r="E42" s="301"/>
      <c r="F42" s="302"/>
      <c r="G42" s="291"/>
      <c r="H42" s="292"/>
    </row>
    <row r="43" spans="1:9" x14ac:dyDescent="0.25">
      <c r="A43" s="1" t="str">
        <f t="shared" si="4"/>
        <v>8.</v>
      </c>
      <c r="B43" s="28" t="s">
        <v>215</v>
      </c>
      <c r="C43" s="3" t="s">
        <v>160</v>
      </c>
      <c r="D43" s="300"/>
      <c r="E43" s="301"/>
      <c r="F43" s="302"/>
      <c r="G43" s="291"/>
      <c r="H43" s="292"/>
      <c r="I43" s="21"/>
    </row>
    <row r="44" spans="1:9" x14ac:dyDescent="0.25">
      <c r="A44" s="1" t="str">
        <f t="shared" si="4"/>
        <v>8.</v>
      </c>
      <c r="B44" s="28" t="s">
        <v>216</v>
      </c>
      <c r="C44" s="3" t="s">
        <v>161</v>
      </c>
      <c r="D44" s="300"/>
      <c r="E44" s="301"/>
      <c r="F44" s="302"/>
      <c r="G44" s="291"/>
      <c r="H44" s="292"/>
    </row>
    <row r="45" spans="1:9" ht="25.5" x14ac:dyDescent="0.25">
      <c r="A45" s="1" t="str">
        <f t="shared" si="4"/>
        <v>8.</v>
      </c>
      <c r="B45" s="28" t="s">
        <v>217</v>
      </c>
      <c r="C45" s="3" t="s">
        <v>272</v>
      </c>
      <c r="D45" s="300"/>
      <c r="E45" s="301"/>
      <c r="F45" s="302"/>
      <c r="G45" s="291"/>
      <c r="H45" s="292"/>
    </row>
  </sheetData>
  <mergeCells count="70">
    <mergeCell ref="G14:H14"/>
    <mergeCell ref="G15:H15"/>
    <mergeCell ref="G16:H16"/>
    <mergeCell ref="A7:G7"/>
    <mergeCell ref="B2:G2"/>
    <mergeCell ref="C3:H3"/>
    <mergeCell ref="C4:H4"/>
    <mergeCell ref="C5:H5"/>
    <mergeCell ref="B6:G6"/>
    <mergeCell ref="A8:B8"/>
    <mergeCell ref="A9:B9"/>
    <mergeCell ref="A10:B10"/>
    <mergeCell ref="C8:F8"/>
    <mergeCell ref="C9:F9"/>
    <mergeCell ref="C10:F10"/>
    <mergeCell ref="G8:H8"/>
    <mergeCell ref="G9:H9"/>
    <mergeCell ref="G10:H10"/>
    <mergeCell ref="A11:B11"/>
    <mergeCell ref="A12:B12"/>
    <mergeCell ref="A13:B13"/>
    <mergeCell ref="C11:F11"/>
    <mergeCell ref="C12:F12"/>
    <mergeCell ref="C13:F13"/>
    <mergeCell ref="G11:H11"/>
    <mergeCell ref="G12:H12"/>
    <mergeCell ref="G13:H13"/>
    <mergeCell ref="A14:B14"/>
    <mergeCell ref="A15:B15"/>
    <mergeCell ref="A16:B16"/>
    <mergeCell ref="C14:F14"/>
    <mergeCell ref="C15:F15"/>
    <mergeCell ref="C16:F16"/>
    <mergeCell ref="A18:B18"/>
    <mergeCell ref="A29:B29"/>
    <mergeCell ref="D29:F29"/>
    <mergeCell ref="G29:H29"/>
    <mergeCell ref="D38:F38"/>
    <mergeCell ref="G38:H38"/>
    <mergeCell ref="D33:F33"/>
    <mergeCell ref="G33:H33"/>
    <mergeCell ref="D34:F34"/>
    <mergeCell ref="G34:H34"/>
    <mergeCell ref="D45:F45"/>
    <mergeCell ref="G45:H45"/>
    <mergeCell ref="D30:F30"/>
    <mergeCell ref="G30:H30"/>
    <mergeCell ref="D31:F31"/>
    <mergeCell ref="G31:H31"/>
    <mergeCell ref="D32:F32"/>
    <mergeCell ref="G32:H32"/>
    <mergeCell ref="D39:F39"/>
    <mergeCell ref="G39:H39"/>
    <mergeCell ref="D43:F43"/>
    <mergeCell ref="G43:H43"/>
    <mergeCell ref="D44:F44"/>
    <mergeCell ref="G44:H44"/>
    <mergeCell ref="D40:F40"/>
    <mergeCell ref="D42:F42"/>
    <mergeCell ref="G42:H42"/>
    <mergeCell ref="D18:H18"/>
    <mergeCell ref="D35:F35"/>
    <mergeCell ref="G35:H35"/>
    <mergeCell ref="D36:F36"/>
    <mergeCell ref="G36:H36"/>
    <mergeCell ref="D37:F37"/>
    <mergeCell ref="G37:H37"/>
    <mergeCell ref="G40:H40"/>
    <mergeCell ref="D41:F41"/>
    <mergeCell ref="G41:H41"/>
  </mergeCells>
  <phoneticPr fontId="10" type="noConversion"/>
  <pageMargins left="0.7" right="0.7" top="0.75" bottom="0.75" header="0.3" footer="0.3"/>
  <pageSetup paperSize="9" scale="85" fitToHeight="0" orientation="landscape" horizontalDpi="4294967293" verticalDpi="0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Saturs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45.1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Inguna Muižniece</cp:lastModifiedBy>
  <cp:lastPrinted>2020-05-08T09:42:17Z</cp:lastPrinted>
  <dcterms:created xsi:type="dcterms:W3CDTF">2020-01-12T14:47:03Z</dcterms:created>
  <dcterms:modified xsi:type="dcterms:W3CDTF">2020-09-09T06:25:46Z</dcterms:modified>
</cp:coreProperties>
</file>