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660" windowHeight="11370"/>
  </bookViews>
  <sheets>
    <sheet name="15.k. _pagarbstavs" sheetId="1" r:id="rId1"/>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1" i="1" l="1"/>
  <c r="O42" i="1"/>
  <c r="N41" i="1"/>
  <c r="N42" i="1"/>
  <c r="L41" i="1"/>
  <c r="O56" i="1"/>
  <c r="N56" i="1"/>
  <c r="L56" i="1"/>
  <c r="H56" i="1"/>
  <c r="K56" i="1" s="1"/>
  <c r="M56" i="1" l="1"/>
  <c r="P56" i="1" s="1"/>
  <c r="O55" i="1"/>
  <c r="N55" i="1"/>
  <c r="M55" i="1"/>
  <c r="L55" i="1"/>
  <c r="H55" i="1"/>
  <c r="K55" i="1" s="1"/>
  <c r="P55" i="1" l="1"/>
  <c r="O17" i="1"/>
  <c r="O18" i="1"/>
  <c r="N17" i="1"/>
  <c r="N18" i="1"/>
  <c r="L17" i="1"/>
  <c r="L18" i="1"/>
  <c r="H17" i="1"/>
  <c r="M17" i="1" s="1"/>
  <c r="P17" i="1" s="1"/>
  <c r="H18" i="1"/>
  <c r="M18" i="1" s="1"/>
  <c r="H19" i="1"/>
  <c r="K19" i="1" s="1"/>
  <c r="N19" i="1"/>
  <c r="E14" i="1"/>
  <c r="K17" i="1" l="1"/>
  <c r="P18" i="1"/>
  <c r="M19" i="1"/>
  <c r="O19" i="1"/>
  <c r="K18" i="1"/>
  <c r="L19" i="1"/>
  <c r="H41" i="1"/>
  <c r="H23" i="1"/>
  <c r="K23" i="1" s="1"/>
  <c r="L23" i="1"/>
  <c r="N23" i="1"/>
  <c r="O23" i="1"/>
  <c r="K41" i="1" l="1"/>
  <c r="M41" i="1"/>
  <c r="P41" i="1" s="1"/>
  <c r="P19" i="1"/>
  <c r="M23" i="1"/>
  <c r="P23" i="1" s="1"/>
  <c r="O29" i="1"/>
  <c r="O30" i="1"/>
  <c r="O31" i="1"/>
  <c r="O32" i="1"/>
  <c r="O33" i="1"/>
  <c r="O34" i="1"/>
  <c r="O35" i="1"/>
  <c r="N29" i="1"/>
  <c r="N30" i="1"/>
  <c r="N31" i="1"/>
  <c r="N32" i="1"/>
  <c r="N33" i="1"/>
  <c r="N34" i="1"/>
  <c r="N35" i="1"/>
  <c r="L29" i="1"/>
  <c r="L30" i="1"/>
  <c r="L31" i="1"/>
  <c r="L32" i="1"/>
  <c r="L33" i="1"/>
  <c r="L34" i="1"/>
  <c r="L35" i="1"/>
  <c r="H28" i="1"/>
  <c r="K28" i="1" s="1"/>
  <c r="H29" i="1"/>
  <c r="M29" i="1" s="1"/>
  <c r="H30" i="1"/>
  <c r="M30" i="1" s="1"/>
  <c r="H31" i="1"/>
  <c r="M31" i="1" s="1"/>
  <c r="H32" i="1"/>
  <c r="M32" i="1" s="1"/>
  <c r="H33" i="1"/>
  <c r="M33" i="1" s="1"/>
  <c r="H34" i="1"/>
  <c r="M34" i="1" s="1"/>
  <c r="H35" i="1"/>
  <c r="K35" i="1" s="1"/>
  <c r="E28" i="1"/>
  <c r="N28" i="1" s="1"/>
  <c r="P33" i="1" l="1"/>
  <c r="P30" i="1"/>
  <c r="P34" i="1"/>
  <c r="P32" i="1"/>
  <c r="P31" i="1"/>
  <c r="P29" i="1"/>
  <c r="K33" i="1"/>
  <c r="K30" i="1"/>
  <c r="M35" i="1"/>
  <c r="P35" i="1" s="1"/>
  <c r="M28" i="1"/>
  <c r="O28" i="1"/>
  <c r="K34" i="1"/>
  <c r="K32" i="1"/>
  <c r="K31" i="1"/>
  <c r="K29" i="1"/>
  <c r="L28" i="1"/>
  <c r="O14" i="1"/>
  <c r="O15" i="1"/>
  <c r="O16" i="1"/>
  <c r="O20" i="1"/>
  <c r="O21" i="1"/>
  <c r="O22" i="1"/>
  <c r="O24" i="1"/>
  <c r="O25" i="1"/>
  <c r="O26" i="1"/>
  <c r="N14" i="1"/>
  <c r="N15" i="1"/>
  <c r="N16" i="1"/>
  <c r="N20" i="1"/>
  <c r="N21" i="1"/>
  <c r="N22" i="1"/>
  <c r="N24" i="1"/>
  <c r="N25" i="1"/>
  <c r="N26" i="1"/>
  <c r="N27" i="1"/>
  <c r="L14" i="1"/>
  <c r="L15" i="1"/>
  <c r="L16" i="1"/>
  <c r="L20" i="1"/>
  <c r="L21" i="1"/>
  <c r="L22" i="1"/>
  <c r="L24" i="1"/>
  <c r="L25" i="1"/>
  <c r="L26" i="1"/>
  <c r="H14" i="1"/>
  <c r="M14" i="1" s="1"/>
  <c r="H15" i="1"/>
  <c r="M15" i="1" s="1"/>
  <c r="H16" i="1"/>
  <c r="M16" i="1" s="1"/>
  <c r="H20" i="1"/>
  <c r="M20" i="1" s="1"/>
  <c r="H21" i="1"/>
  <c r="M21" i="1" s="1"/>
  <c r="H22" i="1"/>
  <c r="M22" i="1" s="1"/>
  <c r="H24" i="1"/>
  <c r="M24" i="1" s="1"/>
  <c r="H25" i="1"/>
  <c r="M25" i="1" s="1"/>
  <c r="H26" i="1"/>
  <c r="M26" i="1" s="1"/>
  <c r="P26" i="1" l="1"/>
  <c r="P22" i="1"/>
  <c r="P20" i="1"/>
  <c r="P16" i="1"/>
  <c r="P14" i="1"/>
  <c r="P25" i="1"/>
  <c r="P21" i="1"/>
  <c r="P15" i="1"/>
  <c r="K25" i="1"/>
  <c r="K21" i="1"/>
  <c r="K15" i="1"/>
  <c r="K26" i="1"/>
  <c r="K24" i="1"/>
  <c r="K22" i="1"/>
  <c r="K20" i="1"/>
  <c r="K16" i="1"/>
  <c r="K14" i="1"/>
  <c r="P28" i="1"/>
  <c r="P24" i="1"/>
  <c r="O49" i="1" l="1"/>
  <c r="O48" i="1"/>
  <c r="N48" i="1"/>
  <c r="N49" i="1"/>
  <c r="N50" i="1"/>
  <c r="L48" i="1"/>
  <c r="L49" i="1"/>
  <c r="L50" i="1"/>
  <c r="H48" i="1"/>
  <c r="K48" i="1" s="1"/>
  <c r="H49" i="1"/>
  <c r="M49" i="1" s="1"/>
  <c r="H50" i="1"/>
  <c r="M48" i="1" l="1"/>
  <c r="P48" i="1" s="1"/>
  <c r="P49" i="1"/>
  <c r="K49" i="1"/>
  <c r="H37" i="1" l="1"/>
  <c r="K37" i="1" s="1"/>
  <c r="L37" i="1"/>
  <c r="N37" i="1"/>
  <c r="O37" i="1"/>
  <c r="H38" i="1"/>
  <c r="K38" i="1" s="1"/>
  <c r="L38" i="1"/>
  <c r="N38" i="1"/>
  <c r="O38" i="1"/>
  <c r="H39" i="1"/>
  <c r="K39" i="1" s="1"/>
  <c r="L39" i="1"/>
  <c r="N39" i="1"/>
  <c r="O39" i="1"/>
  <c r="H40" i="1"/>
  <c r="K40" i="1" s="1"/>
  <c r="L40" i="1"/>
  <c r="N40" i="1"/>
  <c r="O40" i="1"/>
  <c r="H42" i="1"/>
  <c r="K42" i="1" s="1"/>
  <c r="L42" i="1"/>
  <c r="H43" i="1"/>
  <c r="K43" i="1" s="1"/>
  <c r="L43" i="1"/>
  <c r="N43" i="1"/>
  <c r="O43" i="1"/>
  <c r="H44" i="1"/>
  <c r="K44" i="1" s="1"/>
  <c r="L44" i="1"/>
  <c r="N44" i="1"/>
  <c r="O44" i="1"/>
  <c r="H45" i="1"/>
  <c r="K45" i="1" s="1"/>
  <c r="L45" i="1"/>
  <c r="N45" i="1"/>
  <c r="O45" i="1"/>
  <c r="H46" i="1"/>
  <c r="K46" i="1" s="1"/>
  <c r="L46" i="1"/>
  <c r="N46" i="1"/>
  <c r="O46" i="1"/>
  <c r="H47" i="1"/>
  <c r="K47" i="1" s="1"/>
  <c r="L47" i="1"/>
  <c r="N47" i="1"/>
  <c r="O47" i="1"/>
  <c r="K50" i="1"/>
  <c r="O50" i="1"/>
  <c r="H51" i="1"/>
  <c r="K51" i="1" s="1"/>
  <c r="L51" i="1"/>
  <c r="N51" i="1"/>
  <c r="O51" i="1"/>
  <c r="O53" i="1"/>
  <c r="O54" i="1"/>
  <c r="N53" i="1"/>
  <c r="L53" i="1"/>
  <c r="H53" i="1"/>
  <c r="M53" i="1" s="1"/>
  <c r="O36" i="1"/>
  <c r="N36" i="1"/>
  <c r="L36" i="1"/>
  <c r="H36" i="1"/>
  <c r="K36" i="1" s="1"/>
  <c r="M51" i="1" l="1"/>
  <c r="P51" i="1" s="1"/>
  <c r="M50" i="1"/>
  <c r="P50" i="1" s="1"/>
  <c r="M46" i="1"/>
  <c r="P46" i="1" s="1"/>
  <c r="M44" i="1"/>
  <c r="P44" i="1" s="1"/>
  <c r="M42" i="1"/>
  <c r="P42" i="1" s="1"/>
  <c r="M39" i="1"/>
  <c r="P39" i="1" s="1"/>
  <c r="M37" i="1"/>
  <c r="P37" i="1" s="1"/>
  <c r="M47" i="1"/>
  <c r="P47" i="1" s="1"/>
  <c r="M45" i="1"/>
  <c r="P45" i="1" s="1"/>
  <c r="M43" i="1"/>
  <c r="P43" i="1" s="1"/>
  <c r="M40" i="1"/>
  <c r="P40" i="1" s="1"/>
  <c r="M38" i="1"/>
  <c r="P38" i="1" s="1"/>
  <c r="K53" i="1"/>
  <c r="P53" i="1"/>
  <c r="M36" i="1"/>
  <c r="P36" i="1" s="1"/>
  <c r="N54" i="1" l="1"/>
  <c r="L54" i="1"/>
  <c r="H54" i="1"/>
  <c r="M54" i="1" s="1"/>
  <c r="O27" i="1"/>
  <c r="L27" i="1"/>
  <c r="H27" i="1"/>
  <c r="M27" i="1" s="1"/>
  <c r="P54" i="1" l="1"/>
  <c r="P27" i="1"/>
  <c r="K27" i="1"/>
  <c r="K54" i="1"/>
  <c r="H52" i="1" l="1"/>
  <c r="M52" i="1" s="1"/>
  <c r="M57" i="1" s="1"/>
  <c r="L52" i="1"/>
  <c r="L57" i="1" s="1"/>
  <c r="N52" i="1"/>
  <c r="N57" i="1" s="1"/>
  <c r="O52" i="1"/>
  <c r="O57" i="1" s="1"/>
  <c r="P52" i="1" l="1"/>
  <c r="P57" i="1" s="1"/>
  <c r="K52" i="1"/>
  <c r="N58" i="1" l="1"/>
  <c r="P58" i="1" s="1"/>
  <c r="P59" i="1" l="1"/>
  <c r="M62" i="1"/>
  <c r="P62" i="1" s="1"/>
  <c r="P60" i="1" l="1"/>
  <c r="P61" i="1"/>
  <c r="P63" i="1" l="1"/>
</calcChain>
</file>

<file path=xl/sharedStrings.xml><?xml version="1.0" encoding="utf-8"?>
<sst xmlns="http://schemas.openxmlformats.org/spreadsheetml/2006/main" count="158" uniqueCount="115">
  <si>
    <t>Nr. p. k.</t>
  </si>
  <si>
    <t>Darba nosaukums</t>
  </si>
  <si>
    <t>Mērvienība</t>
  </si>
  <si>
    <t>Daudzums</t>
  </si>
  <si>
    <t>Laika norma (c/h)</t>
  </si>
  <si>
    <t>Darba samaksas likme (Eur/h)</t>
  </si>
  <si>
    <t>Darba alga (Eur)</t>
  </si>
  <si>
    <t>Materiāli (Eur)</t>
  </si>
  <si>
    <t>Mehānismi (Eur)</t>
  </si>
  <si>
    <t>Vienības cena kopā (Eur)</t>
  </si>
  <si>
    <t>Darbietilpība (c/h)</t>
  </si>
  <si>
    <t>Summa (Eur)</t>
  </si>
  <si>
    <t>Vienības izmaksas</t>
  </si>
  <si>
    <t>Kopā uz visu apjomu</t>
  </si>
  <si>
    <t>Kopā:</t>
  </si>
  <si>
    <t>Tiešās izmaksas kopā:</t>
  </si>
  <si>
    <t>Pasūtītājs:</t>
  </si>
  <si>
    <t>Adrese:</t>
  </si>
  <si>
    <t>Reģ. nr.:</t>
  </si>
  <si>
    <t>Objekts:</t>
  </si>
  <si>
    <t>VSIA "Paula Stradiņa klīniskā universitātes slimnīca"</t>
  </si>
  <si>
    <t>Pilsoņu iela 13, Rīga, LV-1002</t>
  </si>
  <si>
    <t>Rīga, Pilsoņu iela 13</t>
  </si>
  <si>
    <t>Pamat.</t>
  </si>
  <si>
    <t>m2</t>
  </si>
  <si>
    <t>6-31</t>
  </si>
  <si>
    <t>Linoleja klājuma saduršuvju metināšana</t>
  </si>
  <si>
    <t>6-32</t>
  </si>
  <si>
    <t xml:space="preserve">Grīdlīstu montāža </t>
  </si>
  <si>
    <t>6-37</t>
  </si>
  <si>
    <t>7-2</t>
  </si>
  <si>
    <t>Gruntēšana vienā kārtā</t>
  </si>
  <si>
    <t>7-24</t>
  </si>
  <si>
    <t>Virsmu izlīdzināsana ar sauso maisījumu javām 1 - 5 mm biezā kārtā</t>
  </si>
  <si>
    <t>7-6</t>
  </si>
  <si>
    <t>Slīpēšana</t>
  </si>
  <si>
    <t>7-25</t>
  </si>
  <si>
    <t>7-28</t>
  </si>
  <si>
    <t xml:space="preserve">Virsmu apdare ar ūdens dispersijas krāsu </t>
  </si>
  <si>
    <t>Tāme Nr. 1</t>
  </si>
  <si>
    <t>gab.</t>
  </si>
  <si>
    <t>1-83</t>
  </si>
  <si>
    <t>7-51</t>
  </si>
  <si>
    <t>Flīžu apšuvuma nojaukšana, ieskaitot līmkārtas noņemšanu (sienas)</t>
  </si>
  <si>
    <t>1-43</t>
  </si>
  <si>
    <t>9-6</t>
  </si>
  <si>
    <t>m</t>
  </si>
  <si>
    <t>16-5</t>
  </si>
  <si>
    <t>16-32</t>
  </si>
  <si>
    <t>16-14</t>
  </si>
  <si>
    <t>Savienojušas spaiļu uzstādīšana</t>
  </si>
  <si>
    <t>16-17</t>
  </si>
  <si>
    <t>Slēdža  uzstādīšana</t>
  </si>
  <si>
    <t>16-7</t>
  </si>
  <si>
    <t>Rozetes uzstādīšana</t>
  </si>
  <si>
    <t xml:space="preserve">Demontē koka durvis  </t>
  </si>
  <si>
    <t>Ailas apdare pēc durvju bloka montāžas</t>
  </si>
  <si>
    <t>Linoleja seguma ieklāšana un pielīmēšana pa visu laukumu</t>
  </si>
  <si>
    <t>16-8</t>
  </si>
  <si>
    <t>Iekšējās elektro instalacijas kabeļu montāža</t>
  </si>
  <si>
    <t>Elektroinstalācijas rievu, paneļu saduršuvju, caurumu cauruļvadu montāžas vietās aizstrādāšana ar javu</t>
  </si>
  <si>
    <t xml:space="preserve">Gaismekļa uzstādīšana </t>
  </si>
  <si>
    <t>kompl.</t>
  </si>
  <si>
    <t xml:space="preserve">Nojauc  linoleja grīdas segumu </t>
  </si>
  <si>
    <t>8-1</t>
  </si>
  <si>
    <t xml:space="preserve"> Griestu krīta slāņa noņemšana</t>
  </si>
  <si>
    <t>8-15</t>
  </si>
  <si>
    <t xml:space="preserve">Griestu virsmas apdare ar dažāda veida ūdens dispersijas </t>
  </si>
  <si>
    <t>8-6</t>
  </si>
  <si>
    <t>8-7</t>
  </si>
  <si>
    <t xml:space="preserve"> Griestu virsmu  izlīdzināšna ar sauso maisījumu  javām 1-5 mm biezā kārtā </t>
  </si>
  <si>
    <t>8-21</t>
  </si>
  <si>
    <t>Griestu gruntēšana vienā kārtā</t>
  </si>
  <si>
    <t>8-23</t>
  </si>
  <si>
    <t>Griestu izlīdzināšana</t>
  </si>
  <si>
    <t>1-104</t>
  </si>
  <si>
    <t xml:space="preserve">Demontē  kabeļu elektroinstelācijas caurules  ( DN līdz 25 mm) ar sadales kārbām </t>
  </si>
  <si>
    <t>Esošās ventilācijas sistēmas  demontāža</t>
  </si>
  <si>
    <t>6-2</t>
  </si>
  <si>
    <t>6-4</t>
  </si>
  <si>
    <t xml:space="preserve">Kabeļkanālu penāļu montāža </t>
  </si>
  <si>
    <t>9-5</t>
  </si>
  <si>
    <t>Plastmasas logu bloka uzstādīšana</t>
  </si>
  <si>
    <t>9-13</t>
  </si>
  <si>
    <t>Loga ārējo palodžu uzstādīšana</t>
  </si>
  <si>
    <t>9-12</t>
  </si>
  <si>
    <t>Loga iekšējo  palodžu uzstādīšana</t>
  </si>
  <si>
    <t>9-14</t>
  </si>
  <si>
    <t>Loga un durvju apmaļu uzstādīšana</t>
  </si>
  <si>
    <t xml:space="preserve"> Virsmu sagatavošana apmešanai, tās uzcērtot</t>
  </si>
  <si>
    <t>14-2</t>
  </si>
  <si>
    <t xml:space="preserve">Uzstāda  restes ar redukcijas kārbu </t>
  </si>
  <si>
    <t>Telpa  Nr.31</t>
  </si>
  <si>
    <t xml:space="preserve">Betona uzmūrējums   esošajā  loga ailē </t>
  </si>
  <si>
    <t>1-44</t>
  </si>
  <si>
    <t>Demontē  koka vērtņu logus ar rāmjiem</t>
  </si>
  <si>
    <t xml:space="preserve">Iekšējo koka vai preskartona  durvju bloku vērtņu nomaiņa </t>
  </si>
  <si>
    <t>13-1</t>
  </si>
  <si>
    <t>Radiātora ar iemontētu termostata ventili un regulēšanas galvu, atgaisotāju, izlaides korķi un sāna pieslēgumu  mezglu montāža</t>
  </si>
  <si>
    <t>13-13</t>
  </si>
  <si>
    <t>Kapara  cauruļvadu , ar lodējamiem veidgabaliem, montāža</t>
  </si>
  <si>
    <t>1-84</t>
  </si>
  <si>
    <t>m3</t>
  </si>
  <si>
    <t>Ekstrudētā  putupolisteriola  ieklāšana (100 mm)</t>
  </si>
  <si>
    <t xml:space="preserve">Nojauc cementa  un smilts javas grīdas segumu (100 mm) </t>
  </si>
  <si>
    <t>Grīdas pamatnes izveidošana no betona  100 mm ( esošos komunikācijas šahtu aizbetonēšana)</t>
  </si>
  <si>
    <t>Grīdas hidroizolācija (plēve 200 mikroni)</t>
  </si>
  <si>
    <t xml:space="preserve">15. korpusa  pagrabstāva  telpas Nr. 31 remonts </t>
  </si>
  <si>
    <t xml:space="preserve">2- vietigu metāla garderobes skapīšu  izmērs 50x82,50xH170cm, korpuss no metāla loksnēm ar papildus pastiprinošām ribām, aprīkojumā ietilspt plauktiņš, pakaramo stienis, aķīši drēbēm, cilindra slēdzene ar divām atslēgām. Ir ventilācijas atveres. durvis aprīkotas ar gumijas atdurēm, korpuss pārklāt ar pulverkrāsu   iegāde un uzstādīšana </t>
  </si>
  <si>
    <t xml:space="preserve">gab. </t>
  </si>
  <si>
    <t xml:space="preserve">Stabils sols ģērbtuvēm (1500mm)  Solam ir cauruļveida tērauda statīvs melnā krāsā un lakotas priedes koka līstes sēdeklim. Sols ir izturīgi un piemēroti dažādām ģērbtuvēm. Papildus izturībai, soli ar garumu 2m ir aprīkoti ar 3 kāju rāmjiem iegāde un uzstādīšana 
</t>
  </si>
  <si>
    <t>Materiālu transporta izdevumi____%:</t>
  </si>
  <si>
    <t>Virsizdevumi __%:</t>
  </si>
  <si>
    <t>Peļņa __%:</t>
  </si>
  <si>
    <t>Darba devēja sociālais nodoklis ___%:</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</si>
</sst>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8"/>
      <color theme="1"/>
      <name val="Calibri"/>
      <family val="2"/>
      <scheme val="minor"/>
    </font>
    <font>
      <i/>
      <sz val="8"/>
      <color theme="1"/>
      <name val="Calibri"/>
      <family val="2"/>
      <charset val="186"/>
      <scheme val="minor"/>
    </font>
    <font>
      <b/>
      <sz val="8"/>
      <color theme="1"/>
      <name val="Calibri"/>
      <family val="2"/>
      <charset val="186"/>
      <scheme val="minor"/>
    </font>
    <font>
      <sz val="8"/>
      <color theme="1"/>
      <name val="Calibri"/>
      <family val="2"/>
      <charset val="186"/>
      <scheme val="minor"/>
    </font>
    <font>
      <sz val="8"/>
      <color rgb="FFFF0000"/>
      <name val="Calibri"/>
      <family val="2"/>
      <scheme val="minor"/>
    </font>
    <font>
      <sz val="10"/>
      <name val="Arial"/>
      <family val="2"/>
      <charset val="186"/>
    </font>
    <font>
      <sz val="8"/>
      <name val="Calibri"/>
      <family val="2"/>
      <charset val="186"/>
      <scheme val="minor"/>
    </font>
    <font>
      <sz val="8"/>
      <name val="Calibri"/>
      <family val="2"/>
      <scheme val="minor"/>
    </font>
    <font>
      <i/>
      <sz val="10"/>
      <color rgb="FF222222"/>
      <name val="Arial"/>
      <family val="2"/>
      <charset val="186"/>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medium">
        <color auto="1"/>
      </top>
      <bottom/>
      <diagonal/>
    </border>
    <border>
      <left/>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right/>
      <top style="medium">
        <color auto="1"/>
      </top>
      <bottom style="thin">
        <color auto="1"/>
      </bottom>
      <diagonal/>
    </border>
  </borders>
  <cellStyleXfs count="2">
    <xf numFmtId="0" fontId="0" fillId="0" borderId="0"/>
    <xf numFmtId="0" fontId="6" fillId="2" borderId="0">
      <alignment vertical="center" wrapText="1"/>
    </xf>
  </cellStyleXfs>
  <cellXfs count="101">
    <xf numFmtId="0" fontId="0" fillId="0" borderId="0" xfId="0"/>
    <xf numFmtId="0" fontId="1" fillId="0" borderId="0" xfId="0" applyFont="1" applyAlignment="1">
      <alignment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 fillId="2" borderId="1" xfId="1" applyFont="1" applyFill="1" applyBorder="1" applyAlignment="1">
      <alignment horizontal="left" vertical="center" wrapText="1"/>
    </xf>
    <xf numFmtId="0" fontId="1" fillId="0" borderId="0" xfId="0" applyFont="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Alignment="1">
      <alignment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1" fillId="0" borderId="6" xfId="0" applyFont="1" applyBorder="1" applyAlignment="1">
      <alignment horizontal="center" wrapText="1"/>
    </xf>
    <xf numFmtId="49" fontId="1" fillId="0" borderId="1" xfId="0" applyNumberFormat="1" applyFont="1" applyBorder="1" applyAlignment="1">
      <alignment horizontal="center" vertical="center" wrapText="1"/>
    </xf>
    <xf numFmtId="0" fontId="4" fillId="3" borderId="1" xfId="1" applyFont="1" applyFill="1" applyBorder="1" applyAlignment="1">
      <alignment vertical="center" wrapText="1"/>
    </xf>
    <xf numFmtId="0" fontId="1" fillId="0" borderId="0" xfId="0" applyFont="1" applyBorder="1" applyAlignment="1">
      <alignment wrapText="1"/>
    </xf>
    <xf numFmtId="49" fontId="1" fillId="0" borderId="0" xfId="0" applyNumberFormat="1" applyFont="1" applyBorder="1" applyAlignment="1">
      <alignment horizontal="center" vertical="center" wrapText="1"/>
    </xf>
    <xf numFmtId="0" fontId="4" fillId="3" borderId="0" xfId="1" applyFont="1" applyFill="1" applyBorder="1" applyAlignment="1">
      <alignment vertical="center" wrapText="1"/>
    </xf>
    <xf numFmtId="0" fontId="1" fillId="0" borderId="0" xfId="0" applyFont="1" applyBorder="1" applyAlignment="1">
      <alignment horizontal="center" vertical="center" wrapText="1"/>
    </xf>
    <xf numFmtId="0" fontId="3" fillId="0" borderId="15" xfId="0" applyFont="1" applyBorder="1" applyAlignment="1">
      <alignment horizontal="right" wrapText="1" indent="1"/>
    </xf>
    <xf numFmtId="49" fontId="8" fillId="0" borderId="1" xfId="0" applyNumberFormat="1" applyFont="1" applyBorder="1" applyAlignment="1">
      <alignment horizontal="center" vertical="center" wrapText="1"/>
    </xf>
    <xf numFmtId="0" fontId="8" fillId="3" borderId="1" xfId="1" applyFont="1" applyFill="1" applyBorder="1" applyAlignment="1">
      <alignment vertical="center" wrapText="1"/>
    </xf>
    <xf numFmtId="2" fontId="1" fillId="0" borderId="0" xfId="0" applyNumberFormat="1" applyFont="1" applyBorder="1" applyAlignment="1">
      <alignment wrapText="1"/>
    </xf>
    <xf numFmtId="0" fontId="7"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3" xfId="0" applyFont="1" applyBorder="1" applyAlignment="1">
      <alignment horizontal="center" wrapText="1"/>
    </xf>
    <xf numFmtId="49" fontId="1" fillId="0" borderId="4" xfId="0" applyNumberFormat="1" applyFont="1" applyBorder="1" applyAlignment="1">
      <alignment horizontal="center" vertical="center" wrapText="1"/>
    </xf>
    <xf numFmtId="0" fontId="3" fillId="0" borderId="29" xfId="0" applyFont="1" applyBorder="1" applyAlignment="1">
      <alignment horizontal="center" wrapText="1"/>
    </xf>
    <xf numFmtId="4" fontId="1" fillId="0" borderId="8" xfId="0" applyNumberFormat="1" applyFont="1" applyBorder="1" applyAlignment="1">
      <alignment horizontal="center" vertical="center" wrapText="1"/>
    </xf>
    <xf numFmtId="0" fontId="8" fillId="0" borderId="1" xfId="1" applyFont="1" applyFill="1" applyBorder="1" applyAlignment="1">
      <alignment vertical="center" wrapText="1"/>
    </xf>
    <xf numFmtId="0" fontId="8" fillId="2" borderId="1" xfId="1" applyFont="1" applyFill="1" applyBorder="1" applyAlignment="1">
      <alignment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1" fillId="3" borderId="6" xfId="0" applyFont="1" applyFill="1" applyBorder="1" applyAlignment="1">
      <alignment horizontal="center" wrapText="1"/>
    </xf>
    <xf numFmtId="49" fontId="5" fillId="4" borderId="1" xfId="0"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8" fillId="0" borderId="0" xfId="1" applyFont="1" applyFill="1" applyBorder="1" applyAlignment="1">
      <alignment vertical="center" wrapText="1"/>
    </xf>
    <xf numFmtId="0" fontId="8"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4" fillId="0" borderId="0" xfId="1" applyFont="1" applyFill="1" applyBorder="1" applyAlignment="1">
      <alignment horizontal="left" vertical="center" wrapText="1"/>
    </xf>
    <xf numFmtId="0" fontId="9" fillId="0" borderId="0" xfId="0" applyFont="1"/>
    <xf numFmtId="0" fontId="7" fillId="3" borderId="1" xfId="1" applyFont="1" applyFill="1" applyBorder="1" applyAlignment="1">
      <alignment vertical="center" wrapText="1"/>
    </xf>
    <xf numFmtId="2" fontId="1" fillId="0" borderId="1" xfId="0" applyNumberFormat="1" applyFont="1" applyBorder="1" applyAlignment="1">
      <alignment horizontal="center" vertical="center" wrapText="1"/>
    </xf>
    <xf numFmtId="2" fontId="7" fillId="3" borderId="1" xfId="1" applyNumberFormat="1" applyFont="1" applyFill="1" applyBorder="1" applyAlignment="1">
      <alignment vertical="center" wrapText="1"/>
    </xf>
    <xf numFmtId="2" fontId="1" fillId="0" borderId="1" xfId="0" applyNumberFormat="1" applyFont="1" applyFill="1" applyBorder="1" applyAlignment="1">
      <alignment horizontal="center" vertical="center" wrapText="1"/>
    </xf>
    <xf numFmtId="49" fontId="4" fillId="3" borderId="1" xfId="1" applyNumberFormat="1" applyFont="1" applyFill="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left" wrapText="1"/>
    </xf>
    <xf numFmtId="0" fontId="1" fillId="0" borderId="8" xfId="0" applyFont="1" applyBorder="1" applyAlignment="1">
      <alignment horizontal="center" vertical="center" wrapText="1"/>
    </xf>
    <xf numFmtId="0" fontId="3" fillId="0" borderId="15" xfId="0" applyFont="1" applyBorder="1" applyAlignment="1">
      <alignment horizontal="center" wrapText="1"/>
    </xf>
    <xf numFmtId="0" fontId="3" fillId="0" borderId="0" xfId="0" applyFont="1" applyAlignment="1">
      <alignment horizontal="center" wrapText="1"/>
    </xf>
    <xf numFmtId="0" fontId="1" fillId="0" borderId="16" xfId="0" applyFont="1" applyBorder="1" applyAlignment="1">
      <alignment horizontal="right" wrapText="1"/>
    </xf>
    <xf numFmtId="0" fontId="1" fillId="0" borderId="9" xfId="0" applyFont="1" applyBorder="1" applyAlignment="1">
      <alignment horizontal="right"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right"/>
    </xf>
    <xf numFmtId="0" fontId="1" fillId="0" borderId="9" xfId="0" applyFont="1" applyBorder="1" applyAlignment="1">
      <alignment horizontal="right"/>
    </xf>
    <xf numFmtId="0" fontId="3" fillId="0" borderId="16" xfId="0" applyFont="1" applyBorder="1" applyAlignment="1">
      <alignment horizontal="right" wrapText="1"/>
    </xf>
    <xf numFmtId="0" fontId="3" fillId="0" borderId="9" xfId="0" applyFont="1" applyBorder="1" applyAlignment="1">
      <alignment horizontal="right" wrapText="1"/>
    </xf>
    <xf numFmtId="0" fontId="1" fillId="0" borderId="27" xfId="0" applyFont="1" applyBorder="1" applyAlignment="1">
      <alignment horizontal="right" wrapText="1"/>
    </xf>
    <xf numFmtId="0" fontId="1" fillId="0" borderId="28" xfId="0" applyFont="1" applyBorder="1" applyAlignment="1">
      <alignment horizontal="right" wrapText="1"/>
    </xf>
    <xf numFmtId="0" fontId="1" fillId="0" borderId="26" xfId="0" applyFont="1" applyBorder="1" applyAlignment="1">
      <alignment horizontal="right" wrapText="1"/>
    </xf>
    <xf numFmtId="0" fontId="1" fillId="0" borderId="25" xfId="0" applyFont="1" applyBorder="1" applyAlignment="1">
      <alignment horizontal="righ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tabSelected="1" topLeftCell="A43" zoomScale="110" zoomScaleNormal="110" workbookViewId="0">
      <selection activeCell="F66" sqref="F66"/>
    </sheetView>
  </sheetViews>
  <sheetFormatPr defaultRowHeight="11.25" x14ac:dyDescent="0.2"/>
  <cols>
    <col min="1" max="1" width="5.7109375" style="1" customWidth="1"/>
    <col min="2" max="2" width="5.85546875" style="16" bestFit="1" customWidth="1"/>
    <col min="3" max="3" width="45.28515625" style="1" customWidth="1"/>
    <col min="4" max="5" width="9.42578125" style="1" customWidth="1"/>
    <col min="6" max="16" width="8.42578125" style="1" customWidth="1"/>
    <col min="17" max="19" width="9.140625" style="1"/>
    <col min="20" max="20" width="10" style="1" bestFit="1" customWidth="1"/>
    <col min="21" max="16384" width="9.140625" style="1"/>
  </cols>
  <sheetData>
    <row r="1" spans="1:20" x14ac:dyDescent="0.2">
      <c r="A1" s="81" t="s">
        <v>16</v>
      </c>
      <c r="B1" s="81"/>
      <c r="C1" s="81" t="s">
        <v>20</v>
      </c>
      <c r="D1" s="81"/>
      <c r="E1" s="81"/>
    </row>
    <row r="2" spans="1:20" x14ac:dyDescent="0.2">
      <c r="A2" s="81" t="s">
        <v>17</v>
      </c>
      <c r="B2" s="81"/>
      <c r="C2" s="81" t="s">
        <v>21</v>
      </c>
      <c r="D2" s="81"/>
      <c r="E2" s="81"/>
    </row>
    <row r="3" spans="1:20" x14ac:dyDescent="0.2">
      <c r="A3" s="81" t="s">
        <v>18</v>
      </c>
      <c r="B3" s="81"/>
      <c r="C3" s="81">
        <v>40003457109</v>
      </c>
      <c r="D3" s="81"/>
      <c r="E3" s="81"/>
    </row>
    <row r="4" spans="1:20" x14ac:dyDescent="0.2">
      <c r="A4" s="81" t="s">
        <v>19</v>
      </c>
      <c r="B4" s="81"/>
      <c r="C4" s="81" t="s">
        <v>22</v>
      </c>
      <c r="D4" s="81"/>
      <c r="E4" s="81"/>
    </row>
    <row r="5" spans="1:20" x14ac:dyDescent="0.2">
      <c r="A5" s="84" t="s">
        <v>39</v>
      </c>
      <c r="B5" s="84"/>
      <c r="C5" s="84"/>
      <c r="D5" s="84"/>
      <c r="E5" s="84"/>
      <c r="F5" s="84"/>
      <c r="G5" s="84"/>
      <c r="H5" s="84"/>
      <c r="I5" s="84"/>
      <c r="J5" s="84"/>
      <c r="K5" s="84"/>
      <c r="L5" s="84"/>
      <c r="M5" s="84"/>
      <c r="N5" s="84"/>
      <c r="O5" s="84"/>
      <c r="P5" s="84"/>
    </row>
    <row r="6" spans="1:20" x14ac:dyDescent="0.2">
      <c r="A6" s="84" t="s">
        <v>107</v>
      </c>
      <c r="B6" s="84"/>
      <c r="C6" s="84"/>
      <c r="D6" s="84"/>
      <c r="E6" s="84"/>
      <c r="F6" s="84"/>
      <c r="G6" s="84"/>
      <c r="H6" s="84"/>
      <c r="I6" s="84"/>
      <c r="J6" s="84"/>
      <c r="K6" s="84"/>
      <c r="L6" s="84"/>
      <c r="M6" s="84"/>
      <c r="N6" s="84"/>
      <c r="O6" s="84"/>
      <c r="P6" s="84"/>
    </row>
    <row r="7" spans="1:20" ht="6" customHeight="1" thickBot="1" x14ac:dyDescent="0.25">
      <c r="A7" s="83"/>
      <c r="B7" s="83"/>
    </row>
    <row r="8" spans="1:20" ht="15" customHeight="1" x14ac:dyDescent="0.2">
      <c r="A8" s="78" t="s">
        <v>0</v>
      </c>
      <c r="B8" s="89" t="s">
        <v>23</v>
      </c>
      <c r="C8" s="87" t="s">
        <v>1</v>
      </c>
      <c r="D8" s="79" t="s">
        <v>2</v>
      </c>
      <c r="E8" s="79" t="s">
        <v>3</v>
      </c>
      <c r="F8" s="79" t="s">
        <v>12</v>
      </c>
      <c r="G8" s="79"/>
      <c r="H8" s="79"/>
      <c r="I8" s="79"/>
      <c r="J8" s="79"/>
      <c r="K8" s="82"/>
      <c r="L8" s="78" t="s">
        <v>13</v>
      </c>
      <c r="M8" s="79"/>
      <c r="N8" s="79"/>
      <c r="O8" s="79"/>
      <c r="P8" s="80"/>
    </row>
    <row r="9" spans="1:20" ht="45.75" thickBot="1" x14ac:dyDescent="0.25">
      <c r="A9" s="99"/>
      <c r="B9" s="90"/>
      <c r="C9" s="88"/>
      <c r="D9" s="100"/>
      <c r="E9" s="100"/>
      <c r="F9" s="62" t="s">
        <v>4</v>
      </c>
      <c r="G9" s="62" t="s">
        <v>5</v>
      </c>
      <c r="H9" s="62" t="s">
        <v>6</v>
      </c>
      <c r="I9" s="62" t="s">
        <v>7</v>
      </c>
      <c r="J9" s="62" t="s">
        <v>8</v>
      </c>
      <c r="K9" s="8" t="s">
        <v>9</v>
      </c>
      <c r="L9" s="61" t="s">
        <v>10</v>
      </c>
      <c r="M9" s="62" t="s">
        <v>6</v>
      </c>
      <c r="N9" s="62" t="s">
        <v>7</v>
      </c>
      <c r="O9" s="62" t="s">
        <v>8</v>
      </c>
      <c r="P9" s="9" t="s">
        <v>11</v>
      </c>
    </row>
    <row r="10" spans="1:20" ht="12" thickBot="1" x14ac:dyDescent="0.25">
      <c r="A10" s="10">
        <v>1</v>
      </c>
      <c r="B10" s="11">
        <v>2</v>
      </c>
      <c r="C10" s="12">
        <v>3</v>
      </c>
      <c r="D10" s="11">
        <v>4</v>
      </c>
      <c r="E10" s="11">
        <v>5</v>
      </c>
      <c r="F10" s="11">
        <v>6</v>
      </c>
      <c r="G10" s="11">
        <v>7</v>
      </c>
      <c r="H10" s="11">
        <v>8</v>
      </c>
      <c r="I10" s="11">
        <v>9</v>
      </c>
      <c r="J10" s="12">
        <v>10</v>
      </c>
      <c r="K10" s="13">
        <v>11</v>
      </c>
      <c r="L10" s="10">
        <v>12</v>
      </c>
      <c r="M10" s="11">
        <v>13</v>
      </c>
      <c r="N10" s="11">
        <v>14</v>
      </c>
      <c r="O10" s="11">
        <v>15</v>
      </c>
      <c r="P10" s="14">
        <v>16</v>
      </c>
    </row>
    <row r="11" spans="1:20" x14ac:dyDescent="0.2">
      <c r="A11" s="41"/>
      <c r="B11" s="42"/>
      <c r="C11" s="43"/>
      <c r="D11" s="60"/>
      <c r="E11" s="3"/>
      <c r="F11" s="3"/>
      <c r="G11" s="3"/>
      <c r="H11" s="3"/>
      <c r="I11" s="3"/>
      <c r="J11" s="3"/>
      <c r="K11" s="44"/>
      <c r="L11" s="2"/>
      <c r="M11" s="3"/>
      <c r="N11" s="3"/>
      <c r="O11" s="3"/>
      <c r="P11" s="4"/>
    </row>
    <row r="12" spans="1:20" x14ac:dyDescent="0.2">
      <c r="A12" s="27"/>
      <c r="B12" s="28"/>
      <c r="C12" s="29"/>
      <c r="D12" s="22"/>
      <c r="E12" s="23"/>
      <c r="F12" s="23"/>
      <c r="G12" s="23"/>
      <c r="H12" s="23"/>
      <c r="I12" s="23"/>
      <c r="J12" s="23"/>
      <c r="K12" s="24"/>
      <c r="L12" s="25"/>
      <c r="M12" s="23"/>
      <c r="N12" s="23"/>
      <c r="O12" s="23"/>
      <c r="P12" s="26"/>
      <c r="Q12" s="30"/>
      <c r="R12" s="30"/>
      <c r="S12" s="37"/>
      <c r="T12" s="37"/>
    </row>
    <row r="13" spans="1:20" x14ac:dyDescent="0.2">
      <c r="A13" s="52"/>
      <c r="B13" s="53"/>
      <c r="C13" s="54" t="s">
        <v>92</v>
      </c>
      <c r="D13" s="55"/>
      <c r="E13" s="56"/>
      <c r="F13" s="56"/>
      <c r="G13" s="56"/>
      <c r="H13" s="56"/>
      <c r="I13" s="56"/>
      <c r="J13" s="56"/>
      <c r="K13" s="57"/>
      <c r="L13" s="58"/>
      <c r="M13" s="56"/>
      <c r="N13" s="56"/>
      <c r="O13" s="56"/>
      <c r="P13" s="59"/>
      <c r="Q13" s="30"/>
      <c r="R13" s="30"/>
      <c r="S13" s="30"/>
      <c r="T13" s="30"/>
    </row>
    <row r="14" spans="1:20" s="21" customFormat="1" x14ac:dyDescent="0.2">
      <c r="A14" s="52"/>
      <c r="B14" s="49"/>
      <c r="C14" s="67" t="s">
        <v>93</v>
      </c>
      <c r="D14" s="50" t="s">
        <v>102</v>
      </c>
      <c r="E14" s="51">
        <f>0.5*1.2*0.6</f>
        <v>0.36</v>
      </c>
      <c r="F14" s="23">
        <v>0</v>
      </c>
      <c r="G14" s="23">
        <v>0</v>
      </c>
      <c r="H14" s="23">
        <f t="shared" ref="H14:H26" si="0">ROUND(F14*G14,2)</f>
        <v>0</v>
      </c>
      <c r="I14" s="23">
        <v>0</v>
      </c>
      <c r="J14" s="23">
        <v>0</v>
      </c>
      <c r="K14" s="24">
        <f t="shared" ref="K14:K26" si="1">ROUND(H14+I14+J14,2)</f>
        <v>0</v>
      </c>
      <c r="L14" s="25">
        <f t="shared" ref="L14:L26" si="2">ROUND(E14*F14,2)</f>
        <v>0</v>
      </c>
      <c r="M14" s="23">
        <f t="shared" ref="M14:M26" si="3">ROUND(E14*H14,2)</f>
        <v>0</v>
      </c>
      <c r="N14" s="23">
        <f t="shared" ref="N14:N28" si="4">ROUND(E14*I14,2)</f>
        <v>0</v>
      </c>
      <c r="O14" s="23">
        <f t="shared" ref="O14:O26" si="5">ROUND(E14*J14,2)</f>
        <v>0</v>
      </c>
      <c r="P14" s="26">
        <f t="shared" ref="P14:P26" si="6">ROUND(M14+N14+O14,2)</f>
        <v>0</v>
      </c>
      <c r="Q14" s="30"/>
      <c r="R14" s="30"/>
      <c r="S14" s="30"/>
      <c r="T14" s="30"/>
    </row>
    <row r="15" spans="1:20" s="21" customFormat="1" x14ac:dyDescent="0.2">
      <c r="A15" s="52"/>
      <c r="B15" s="28" t="s">
        <v>41</v>
      </c>
      <c r="C15" s="15" t="s">
        <v>63</v>
      </c>
      <c r="D15" s="22" t="s">
        <v>24</v>
      </c>
      <c r="E15" s="51">
        <v>36.200000000000003</v>
      </c>
      <c r="F15" s="23">
        <v>0</v>
      </c>
      <c r="G15" s="23">
        <v>0</v>
      </c>
      <c r="H15" s="23">
        <f t="shared" si="0"/>
        <v>0</v>
      </c>
      <c r="I15" s="23">
        <v>0</v>
      </c>
      <c r="J15" s="23">
        <v>0</v>
      </c>
      <c r="K15" s="24">
        <f t="shared" si="1"/>
        <v>0</v>
      </c>
      <c r="L15" s="25">
        <f t="shared" si="2"/>
        <v>0</v>
      </c>
      <c r="M15" s="23">
        <f t="shared" si="3"/>
        <v>0</v>
      </c>
      <c r="N15" s="23">
        <f t="shared" si="4"/>
        <v>0</v>
      </c>
      <c r="O15" s="23">
        <f t="shared" si="5"/>
        <v>0</v>
      </c>
      <c r="P15" s="26">
        <f t="shared" si="6"/>
        <v>0</v>
      </c>
      <c r="Q15" s="30"/>
      <c r="R15" s="30"/>
      <c r="S15" s="30"/>
      <c r="T15" s="30"/>
    </row>
    <row r="16" spans="1:20" x14ac:dyDescent="0.2">
      <c r="A16" s="52"/>
      <c r="B16" s="28" t="s">
        <v>101</v>
      </c>
      <c r="C16" s="15" t="s">
        <v>104</v>
      </c>
      <c r="D16" s="22" t="s">
        <v>24</v>
      </c>
      <c r="E16" s="23">
        <v>36.200000000000003</v>
      </c>
      <c r="F16" s="23">
        <v>0</v>
      </c>
      <c r="G16" s="23">
        <v>0</v>
      </c>
      <c r="H16" s="23">
        <f t="shared" si="0"/>
        <v>0</v>
      </c>
      <c r="I16" s="23">
        <v>0</v>
      </c>
      <c r="J16" s="23">
        <v>0</v>
      </c>
      <c r="K16" s="24">
        <f t="shared" si="1"/>
        <v>0</v>
      </c>
      <c r="L16" s="25">
        <f t="shared" si="2"/>
        <v>0</v>
      </c>
      <c r="M16" s="23">
        <f t="shared" si="3"/>
        <v>0</v>
      </c>
      <c r="N16" s="23">
        <f t="shared" si="4"/>
        <v>0</v>
      </c>
      <c r="O16" s="23">
        <f t="shared" si="5"/>
        <v>0</v>
      </c>
      <c r="P16" s="26">
        <f t="shared" si="6"/>
        <v>0</v>
      </c>
    </row>
    <row r="17" spans="1:20" s="21" customFormat="1" x14ac:dyDescent="0.2">
      <c r="A17" s="52"/>
      <c r="B17" s="28"/>
      <c r="C17" s="73" t="s">
        <v>103</v>
      </c>
      <c r="D17" s="22" t="s">
        <v>24</v>
      </c>
      <c r="E17" s="23">
        <v>36.200000000000003</v>
      </c>
      <c r="F17" s="23">
        <v>0</v>
      </c>
      <c r="G17" s="23">
        <v>0</v>
      </c>
      <c r="H17" s="23">
        <f t="shared" si="0"/>
        <v>0</v>
      </c>
      <c r="I17" s="23">
        <v>0</v>
      </c>
      <c r="J17" s="23">
        <v>0</v>
      </c>
      <c r="K17" s="24">
        <f t="shared" si="1"/>
        <v>0</v>
      </c>
      <c r="L17" s="25">
        <f t="shared" si="2"/>
        <v>0</v>
      </c>
      <c r="M17" s="23">
        <f t="shared" si="3"/>
        <v>0</v>
      </c>
      <c r="N17" s="23">
        <f t="shared" si="4"/>
        <v>0</v>
      </c>
      <c r="O17" s="23">
        <f t="shared" si="5"/>
        <v>0</v>
      </c>
      <c r="P17" s="26">
        <f t="shared" si="6"/>
        <v>0</v>
      </c>
    </row>
    <row r="18" spans="1:20" s="21" customFormat="1" x14ac:dyDescent="0.2">
      <c r="A18" s="52"/>
      <c r="B18" s="28" t="s">
        <v>79</v>
      </c>
      <c r="C18" s="29" t="s">
        <v>106</v>
      </c>
      <c r="D18" s="22" t="s">
        <v>24</v>
      </c>
      <c r="E18" s="23">
        <v>36.200000000000003</v>
      </c>
      <c r="F18" s="23">
        <v>0</v>
      </c>
      <c r="G18" s="23">
        <v>0</v>
      </c>
      <c r="H18" s="23">
        <f t="shared" si="0"/>
        <v>0</v>
      </c>
      <c r="I18" s="23">
        <v>0</v>
      </c>
      <c r="J18" s="23">
        <v>0</v>
      </c>
      <c r="K18" s="24">
        <f t="shared" si="1"/>
        <v>0</v>
      </c>
      <c r="L18" s="25">
        <f t="shared" si="2"/>
        <v>0</v>
      </c>
      <c r="M18" s="23">
        <f t="shared" si="3"/>
        <v>0</v>
      </c>
      <c r="N18" s="23">
        <f t="shared" si="4"/>
        <v>0</v>
      </c>
      <c r="O18" s="23">
        <f t="shared" si="5"/>
        <v>0</v>
      </c>
      <c r="P18" s="26">
        <f t="shared" si="6"/>
        <v>0</v>
      </c>
    </row>
    <row r="19" spans="1:20" s="21" customFormat="1" ht="22.5" x14ac:dyDescent="0.2">
      <c r="A19" s="52"/>
      <c r="B19" s="35" t="s">
        <v>78</v>
      </c>
      <c r="C19" s="46" t="s">
        <v>105</v>
      </c>
      <c r="D19" s="22" t="s">
        <v>102</v>
      </c>
      <c r="E19" s="23">
        <v>3.62</v>
      </c>
      <c r="F19" s="23">
        <v>0</v>
      </c>
      <c r="G19" s="23">
        <v>0</v>
      </c>
      <c r="H19" s="23">
        <f t="shared" si="0"/>
        <v>0</v>
      </c>
      <c r="I19" s="23">
        <v>0</v>
      </c>
      <c r="J19" s="23">
        <v>0</v>
      </c>
      <c r="K19" s="24">
        <f t="shared" si="1"/>
        <v>0</v>
      </c>
      <c r="L19" s="25">
        <f t="shared" si="2"/>
        <v>0</v>
      </c>
      <c r="M19" s="23">
        <f t="shared" si="3"/>
        <v>0</v>
      </c>
      <c r="N19" s="23">
        <f t="shared" si="4"/>
        <v>0</v>
      </c>
      <c r="O19" s="23">
        <f t="shared" si="5"/>
        <v>0</v>
      </c>
      <c r="P19" s="26">
        <f t="shared" si="6"/>
        <v>0</v>
      </c>
    </row>
    <row r="20" spans="1:20" s="21" customFormat="1" x14ac:dyDescent="0.2">
      <c r="A20" s="52"/>
      <c r="B20" s="28" t="s">
        <v>94</v>
      </c>
      <c r="C20" s="36" t="s">
        <v>95</v>
      </c>
      <c r="D20" s="22" t="s">
        <v>24</v>
      </c>
      <c r="E20" s="51">
        <v>1.1200000000000001</v>
      </c>
      <c r="F20" s="23">
        <v>0</v>
      </c>
      <c r="G20" s="23">
        <v>0</v>
      </c>
      <c r="H20" s="23">
        <f t="shared" si="0"/>
        <v>0</v>
      </c>
      <c r="I20" s="23">
        <v>0</v>
      </c>
      <c r="J20" s="23">
        <v>0</v>
      </c>
      <c r="K20" s="24">
        <f t="shared" si="1"/>
        <v>0</v>
      </c>
      <c r="L20" s="25">
        <f t="shared" si="2"/>
        <v>0</v>
      </c>
      <c r="M20" s="23">
        <f t="shared" si="3"/>
        <v>0</v>
      </c>
      <c r="N20" s="23">
        <f t="shared" si="4"/>
        <v>0</v>
      </c>
      <c r="O20" s="23">
        <f t="shared" si="5"/>
        <v>0</v>
      </c>
      <c r="P20" s="26">
        <f t="shared" si="6"/>
        <v>0</v>
      </c>
    </row>
    <row r="21" spans="1:20" s="21" customFormat="1" x14ac:dyDescent="0.2">
      <c r="A21" s="52"/>
      <c r="B21" s="28" t="s">
        <v>81</v>
      </c>
      <c r="C21" s="36" t="s">
        <v>82</v>
      </c>
      <c r="D21" s="22" t="s">
        <v>24</v>
      </c>
      <c r="E21" s="51">
        <v>1.1200000000000001</v>
      </c>
      <c r="F21" s="23">
        <v>0</v>
      </c>
      <c r="G21" s="23">
        <v>0</v>
      </c>
      <c r="H21" s="23">
        <f t="shared" si="0"/>
        <v>0</v>
      </c>
      <c r="I21" s="23">
        <v>0</v>
      </c>
      <c r="J21" s="23">
        <v>0</v>
      </c>
      <c r="K21" s="24">
        <f t="shared" si="1"/>
        <v>0</v>
      </c>
      <c r="L21" s="25">
        <f t="shared" si="2"/>
        <v>0</v>
      </c>
      <c r="M21" s="23">
        <f t="shared" si="3"/>
        <v>0</v>
      </c>
      <c r="N21" s="23">
        <f t="shared" si="4"/>
        <v>0</v>
      </c>
      <c r="O21" s="23">
        <f t="shared" si="5"/>
        <v>0</v>
      </c>
      <c r="P21" s="26">
        <f t="shared" si="6"/>
        <v>0</v>
      </c>
    </row>
    <row r="22" spans="1:20" s="21" customFormat="1" x14ac:dyDescent="0.2">
      <c r="A22" s="52"/>
      <c r="B22" s="28" t="s">
        <v>83</v>
      </c>
      <c r="C22" s="36" t="s">
        <v>84</v>
      </c>
      <c r="D22" s="22" t="s">
        <v>46</v>
      </c>
      <c r="E22" s="51">
        <v>0.90800000000000003</v>
      </c>
      <c r="F22" s="23">
        <v>0</v>
      </c>
      <c r="G22" s="23">
        <v>0</v>
      </c>
      <c r="H22" s="23">
        <f t="shared" si="0"/>
        <v>0</v>
      </c>
      <c r="I22" s="23">
        <v>0</v>
      </c>
      <c r="J22" s="23">
        <v>0</v>
      </c>
      <c r="K22" s="24">
        <f t="shared" si="1"/>
        <v>0</v>
      </c>
      <c r="L22" s="25">
        <f t="shared" si="2"/>
        <v>0</v>
      </c>
      <c r="M22" s="23">
        <f t="shared" si="3"/>
        <v>0</v>
      </c>
      <c r="N22" s="23">
        <f t="shared" si="4"/>
        <v>0</v>
      </c>
      <c r="O22" s="23">
        <f t="shared" si="5"/>
        <v>0</v>
      </c>
      <c r="P22" s="26">
        <f t="shared" si="6"/>
        <v>0</v>
      </c>
    </row>
    <row r="23" spans="1:20" s="21" customFormat="1" x14ac:dyDescent="0.2">
      <c r="A23" s="52"/>
      <c r="B23" s="28" t="s">
        <v>85</v>
      </c>
      <c r="C23" s="36" t="s">
        <v>86</v>
      </c>
      <c r="D23" s="22" t="s">
        <v>46</v>
      </c>
      <c r="E23" s="51">
        <v>0.90800000000000003</v>
      </c>
      <c r="F23" s="23">
        <v>0</v>
      </c>
      <c r="G23" s="23">
        <v>0</v>
      </c>
      <c r="H23" s="23">
        <f t="shared" si="0"/>
        <v>0</v>
      </c>
      <c r="I23" s="23">
        <v>0</v>
      </c>
      <c r="J23" s="23">
        <v>0</v>
      </c>
      <c r="K23" s="24">
        <f t="shared" si="1"/>
        <v>0</v>
      </c>
      <c r="L23" s="25">
        <f t="shared" si="2"/>
        <v>0</v>
      </c>
      <c r="M23" s="23">
        <f t="shared" si="3"/>
        <v>0</v>
      </c>
      <c r="N23" s="23">
        <f t="shared" si="4"/>
        <v>0</v>
      </c>
      <c r="O23" s="23">
        <f t="shared" si="5"/>
        <v>0</v>
      </c>
      <c r="P23" s="26">
        <f t="shared" si="6"/>
        <v>0</v>
      </c>
    </row>
    <row r="24" spans="1:20" s="21" customFormat="1" x14ac:dyDescent="0.2">
      <c r="A24" s="52"/>
      <c r="B24" s="28" t="s">
        <v>87</v>
      </c>
      <c r="C24" s="36" t="s">
        <v>88</v>
      </c>
      <c r="D24" s="22" t="s">
        <v>46</v>
      </c>
      <c r="E24" s="17">
        <v>10</v>
      </c>
      <c r="F24" s="23">
        <v>0</v>
      </c>
      <c r="G24" s="23">
        <v>0</v>
      </c>
      <c r="H24" s="23">
        <f t="shared" si="0"/>
        <v>0</v>
      </c>
      <c r="I24" s="23">
        <v>0</v>
      </c>
      <c r="J24" s="23">
        <v>0</v>
      </c>
      <c r="K24" s="24">
        <f t="shared" si="1"/>
        <v>0</v>
      </c>
      <c r="L24" s="25">
        <f t="shared" si="2"/>
        <v>0</v>
      </c>
      <c r="M24" s="23">
        <f t="shared" si="3"/>
        <v>0</v>
      </c>
      <c r="N24" s="23">
        <f t="shared" si="4"/>
        <v>0</v>
      </c>
      <c r="O24" s="23">
        <f t="shared" si="5"/>
        <v>0</v>
      </c>
      <c r="P24" s="26">
        <f t="shared" si="6"/>
        <v>0</v>
      </c>
    </row>
    <row r="25" spans="1:20" s="21" customFormat="1" x14ac:dyDescent="0.2">
      <c r="A25" s="52"/>
      <c r="B25" s="19" t="s">
        <v>44</v>
      </c>
      <c r="C25" s="45" t="s">
        <v>55</v>
      </c>
      <c r="D25" s="20" t="s">
        <v>24</v>
      </c>
      <c r="E25" s="51">
        <v>2.1</v>
      </c>
      <c r="F25" s="23">
        <v>0</v>
      </c>
      <c r="G25" s="23">
        <v>0</v>
      </c>
      <c r="H25" s="23">
        <f t="shared" si="0"/>
        <v>0</v>
      </c>
      <c r="I25" s="23">
        <v>0</v>
      </c>
      <c r="J25" s="23">
        <v>0</v>
      </c>
      <c r="K25" s="24">
        <f t="shared" si="1"/>
        <v>0</v>
      </c>
      <c r="L25" s="25">
        <f t="shared" si="2"/>
        <v>0</v>
      </c>
      <c r="M25" s="23">
        <f t="shared" si="3"/>
        <v>0</v>
      </c>
      <c r="N25" s="23">
        <f t="shared" si="4"/>
        <v>0</v>
      </c>
      <c r="O25" s="23">
        <f t="shared" si="5"/>
        <v>0</v>
      </c>
      <c r="P25" s="26">
        <f t="shared" si="6"/>
        <v>0</v>
      </c>
    </row>
    <row r="26" spans="1:20" s="21" customFormat="1" x14ac:dyDescent="0.2">
      <c r="A26" s="52"/>
      <c r="B26" s="19" t="s">
        <v>45</v>
      </c>
      <c r="C26" s="45" t="s">
        <v>96</v>
      </c>
      <c r="D26" s="20" t="s">
        <v>24</v>
      </c>
      <c r="E26" s="51">
        <v>2.1</v>
      </c>
      <c r="F26" s="23">
        <v>0</v>
      </c>
      <c r="G26" s="23">
        <v>0</v>
      </c>
      <c r="H26" s="23">
        <f t="shared" si="0"/>
        <v>0</v>
      </c>
      <c r="I26" s="23">
        <v>0</v>
      </c>
      <c r="J26" s="23">
        <v>0</v>
      </c>
      <c r="K26" s="24">
        <f t="shared" si="1"/>
        <v>0</v>
      </c>
      <c r="L26" s="25">
        <f t="shared" si="2"/>
        <v>0</v>
      </c>
      <c r="M26" s="23">
        <f t="shared" si="3"/>
        <v>0</v>
      </c>
      <c r="N26" s="23">
        <f t="shared" si="4"/>
        <v>0</v>
      </c>
      <c r="O26" s="23">
        <f t="shared" si="5"/>
        <v>0</v>
      </c>
      <c r="P26" s="26">
        <f t="shared" si="6"/>
        <v>0</v>
      </c>
    </row>
    <row r="27" spans="1:20" s="21" customFormat="1" x14ac:dyDescent="0.2">
      <c r="A27" s="52"/>
      <c r="B27" s="19"/>
      <c r="C27" s="45" t="s">
        <v>77</v>
      </c>
      <c r="D27" s="47" t="s">
        <v>46</v>
      </c>
      <c r="E27" s="17">
        <v>36.200000000000003</v>
      </c>
      <c r="F27" s="17">
        <v>0</v>
      </c>
      <c r="G27" s="17">
        <v>0</v>
      </c>
      <c r="H27" s="17">
        <f t="shared" ref="H27:H56" si="7">ROUND(F27*G27,2)</f>
        <v>0</v>
      </c>
      <c r="I27" s="17">
        <v>0</v>
      </c>
      <c r="J27" s="17">
        <v>0</v>
      </c>
      <c r="K27" s="63">
        <f t="shared" ref="K27:K56" si="8">ROUND(H27+I27+J27,2)</f>
        <v>0</v>
      </c>
      <c r="L27" s="64">
        <f t="shared" ref="L27:L50" si="9">ROUND(E27*F27,2)</f>
        <v>0</v>
      </c>
      <c r="M27" s="17">
        <f t="shared" ref="M27:M49" si="10">ROUND(E27*H27,2)</f>
        <v>0</v>
      </c>
      <c r="N27" s="17">
        <f t="shared" si="4"/>
        <v>0</v>
      </c>
      <c r="O27" s="17">
        <f t="shared" ref="O27:O49" si="11">ROUND(E27*J27,2)</f>
        <v>0</v>
      </c>
      <c r="P27" s="65">
        <f t="shared" ref="P27:P56" si="12">ROUND(M27+N27+O27,2)</f>
        <v>0</v>
      </c>
    </row>
    <row r="28" spans="1:20" s="21" customFormat="1" ht="22.5" x14ac:dyDescent="0.2">
      <c r="A28" s="52"/>
      <c r="B28" s="19" t="s">
        <v>75</v>
      </c>
      <c r="C28" s="45" t="s">
        <v>76</v>
      </c>
      <c r="D28" s="47" t="s">
        <v>46</v>
      </c>
      <c r="E28" s="48">
        <f>36.2*10</f>
        <v>362</v>
      </c>
      <c r="F28" s="17">
        <v>0</v>
      </c>
      <c r="G28" s="17">
        <v>0</v>
      </c>
      <c r="H28" s="17">
        <f t="shared" si="7"/>
        <v>0</v>
      </c>
      <c r="I28" s="17">
        <v>0</v>
      </c>
      <c r="J28" s="17">
        <v>0</v>
      </c>
      <c r="K28" s="63">
        <f t="shared" si="8"/>
        <v>0</v>
      </c>
      <c r="L28" s="64">
        <f t="shared" si="9"/>
        <v>0</v>
      </c>
      <c r="M28" s="17">
        <f t="shared" si="10"/>
        <v>0</v>
      </c>
      <c r="N28" s="17">
        <f t="shared" si="4"/>
        <v>0</v>
      </c>
      <c r="O28" s="17">
        <f t="shared" si="11"/>
        <v>0</v>
      </c>
      <c r="P28" s="65">
        <f t="shared" si="12"/>
        <v>0</v>
      </c>
    </row>
    <row r="29" spans="1:20" s="21" customFormat="1" ht="22.5" x14ac:dyDescent="0.2">
      <c r="A29" s="52"/>
      <c r="B29" s="28" t="s">
        <v>42</v>
      </c>
      <c r="C29" s="29" t="s">
        <v>43</v>
      </c>
      <c r="D29" s="22" t="s">
        <v>24</v>
      </c>
      <c r="E29" s="23">
        <v>67.61</v>
      </c>
      <c r="F29" s="17">
        <v>0</v>
      </c>
      <c r="G29" s="17">
        <v>0</v>
      </c>
      <c r="H29" s="17">
        <f t="shared" si="7"/>
        <v>0</v>
      </c>
      <c r="I29" s="17">
        <v>0</v>
      </c>
      <c r="J29" s="17">
        <v>0</v>
      </c>
      <c r="K29" s="63">
        <f t="shared" si="8"/>
        <v>0</v>
      </c>
      <c r="L29" s="64">
        <f t="shared" si="9"/>
        <v>0</v>
      </c>
      <c r="M29" s="17">
        <f t="shared" si="10"/>
        <v>0</v>
      </c>
      <c r="N29" s="17">
        <f t="shared" ref="N29:N35" si="13">ROUND(E29*I29,2)</f>
        <v>0</v>
      </c>
      <c r="O29" s="17">
        <f t="shared" si="11"/>
        <v>0</v>
      </c>
      <c r="P29" s="65">
        <f t="shared" si="12"/>
        <v>0</v>
      </c>
      <c r="R29" s="40"/>
      <c r="S29" s="68"/>
      <c r="T29" s="69"/>
    </row>
    <row r="30" spans="1:20" s="21" customFormat="1" x14ac:dyDescent="0.2">
      <c r="A30" s="52"/>
      <c r="B30" s="28" t="s">
        <v>30</v>
      </c>
      <c r="C30" s="29" t="s">
        <v>89</v>
      </c>
      <c r="D30" s="22" t="s">
        <v>24</v>
      </c>
      <c r="E30" s="23">
        <v>67.61</v>
      </c>
      <c r="F30" s="17">
        <v>0</v>
      </c>
      <c r="G30" s="17">
        <v>0</v>
      </c>
      <c r="H30" s="17">
        <f t="shared" si="7"/>
        <v>0</v>
      </c>
      <c r="I30" s="17">
        <v>0</v>
      </c>
      <c r="J30" s="17">
        <v>0</v>
      </c>
      <c r="K30" s="63">
        <f t="shared" si="8"/>
        <v>0</v>
      </c>
      <c r="L30" s="64">
        <f t="shared" si="9"/>
        <v>0</v>
      </c>
      <c r="M30" s="17">
        <f t="shared" si="10"/>
        <v>0</v>
      </c>
      <c r="N30" s="17">
        <f t="shared" si="13"/>
        <v>0</v>
      </c>
      <c r="O30" s="17">
        <f t="shared" si="11"/>
        <v>0</v>
      </c>
      <c r="P30" s="65">
        <f t="shared" si="12"/>
        <v>0</v>
      </c>
      <c r="R30" s="31"/>
      <c r="S30" s="32"/>
      <c r="T30" s="33"/>
    </row>
    <row r="31" spans="1:20" s="18" customFormat="1" x14ac:dyDescent="0.2">
      <c r="A31" s="52"/>
      <c r="B31" s="28" t="s">
        <v>64</v>
      </c>
      <c r="C31" s="29" t="s">
        <v>65</v>
      </c>
      <c r="D31" s="22" t="s">
        <v>24</v>
      </c>
      <c r="E31" s="23">
        <v>36.200000000000003</v>
      </c>
      <c r="F31" s="17">
        <v>0</v>
      </c>
      <c r="G31" s="17">
        <v>0</v>
      </c>
      <c r="H31" s="17">
        <f t="shared" si="7"/>
        <v>0</v>
      </c>
      <c r="I31" s="17">
        <v>0</v>
      </c>
      <c r="J31" s="17">
        <v>0</v>
      </c>
      <c r="K31" s="63">
        <f t="shared" si="8"/>
        <v>0</v>
      </c>
      <c r="L31" s="64">
        <f t="shared" si="9"/>
        <v>0</v>
      </c>
      <c r="M31" s="17">
        <f t="shared" si="10"/>
        <v>0</v>
      </c>
      <c r="N31" s="17">
        <f t="shared" si="13"/>
        <v>0</v>
      </c>
      <c r="O31" s="17">
        <f t="shared" si="11"/>
        <v>0</v>
      </c>
      <c r="P31" s="65">
        <f t="shared" si="12"/>
        <v>0</v>
      </c>
      <c r="R31" s="31"/>
      <c r="S31" s="32"/>
      <c r="T31" s="33"/>
    </row>
    <row r="32" spans="1:20" s="21" customFormat="1" ht="22.5" x14ac:dyDescent="0.2">
      <c r="A32" s="52"/>
      <c r="B32" s="28" t="s">
        <v>68</v>
      </c>
      <c r="C32" s="29" t="s">
        <v>60</v>
      </c>
      <c r="D32" s="22" t="s">
        <v>24</v>
      </c>
      <c r="E32" s="23">
        <v>36.200000000000003</v>
      </c>
      <c r="F32" s="17">
        <v>0</v>
      </c>
      <c r="G32" s="17">
        <v>0</v>
      </c>
      <c r="H32" s="17">
        <f t="shared" si="7"/>
        <v>0</v>
      </c>
      <c r="I32" s="17">
        <v>0</v>
      </c>
      <c r="J32" s="17">
        <v>0</v>
      </c>
      <c r="K32" s="63">
        <f t="shared" si="8"/>
        <v>0</v>
      </c>
      <c r="L32" s="64">
        <f t="shared" si="9"/>
        <v>0</v>
      </c>
      <c r="M32" s="17">
        <f t="shared" si="10"/>
        <v>0</v>
      </c>
      <c r="N32" s="17">
        <f t="shared" si="13"/>
        <v>0</v>
      </c>
      <c r="O32" s="17">
        <f t="shared" si="11"/>
        <v>0</v>
      </c>
      <c r="P32" s="65">
        <f t="shared" si="12"/>
        <v>0</v>
      </c>
      <c r="R32" s="31"/>
      <c r="S32" s="32"/>
      <c r="T32" s="33"/>
    </row>
    <row r="33" spans="1:22" s="21" customFormat="1" ht="22.5" x14ac:dyDescent="0.2">
      <c r="A33" s="52"/>
      <c r="B33" s="28" t="s">
        <v>69</v>
      </c>
      <c r="C33" s="29" t="s">
        <v>70</v>
      </c>
      <c r="D33" s="22" t="s">
        <v>24</v>
      </c>
      <c r="E33" s="23">
        <v>36.200000000000003</v>
      </c>
      <c r="F33" s="17">
        <v>0</v>
      </c>
      <c r="G33" s="17">
        <v>0</v>
      </c>
      <c r="H33" s="17">
        <f t="shared" si="7"/>
        <v>0</v>
      </c>
      <c r="I33" s="17">
        <v>0</v>
      </c>
      <c r="J33" s="17">
        <v>0</v>
      </c>
      <c r="K33" s="63">
        <f t="shared" si="8"/>
        <v>0</v>
      </c>
      <c r="L33" s="64">
        <f t="shared" si="9"/>
        <v>0</v>
      </c>
      <c r="M33" s="17">
        <f t="shared" si="10"/>
        <v>0</v>
      </c>
      <c r="N33" s="17">
        <f t="shared" si="13"/>
        <v>0</v>
      </c>
      <c r="O33" s="17">
        <f t="shared" si="11"/>
        <v>0</v>
      </c>
      <c r="P33" s="65">
        <f t="shared" si="12"/>
        <v>0</v>
      </c>
      <c r="R33" s="31"/>
      <c r="S33" s="71"/>
      <c r="T33" s="39"/>
      <c r="U33" s="70"/>
    </row>
    <row r="34" spans="1:22" s="21" customFormat="1" x14ac:dyDescent="0.2">
      <c r="A34" s="52"/>
      <c r="B34" s="28" t="s">
        <v>71</v>
      </c>
      <c r="C34" s="29" t="s">
        <v>72</v>
      </c>
      <c r="D34" s="22" t="s">
        <v>24</v>
      </c>
      <c r="E34" s="23">
        <v>36.200000000000003</v>
      </c>
      <c r="F34" s="17">
        <v>0</v>
      </c>
      <c r="G34" s="17">
        <v>0</v>
      </c>
      <c r="H34" s="17">
        <f t="shared" si="7"/>
        <v>0</v>
      </c>
      <c r="I34" s="17">
        <v>0</v>
      </c>
      <c r="J34" s="17">
        <v>0</v>
      </c>
      <c r="K34" s="63">
        <f t="shared" si="8"/>
        <v>0</v>
      </c>
      <c r="L34" s="64">
        <f t="shared" si="9"/>
        <v>0</v>
      </c>
      <c r="M34" s="17">
        <f t="shared" si="10"/>
        <v>0</v>
      </c>
      <c r="N34" s="17">
        <f t="shared" si="13"/>
        <v>0</v>
      </c>
      <c r="O34" s="17">
        <f t="shared" si="11"/>
        <v>0</v>
      </c>
      <c r="P34" s="65">
        <f t="shared" si="12"/>
        <v>0</v>
      </c>
      <c r="R34" s="31"/>
      <c r="S34" s="32"/>
      <c r="T34" s="33"/>
    </row>
    <row r="35" spans="1:22" s="21" customFormat="1" x14ac:dyDescent="0.2">
      <c r="A35" s="52"/>
      <c r="B35" s="28" t="s">
        <v>73</v>
      </c>
      <c r="C35" s="29" t="s">
        <v>74</v>
      </c>
      <c r="D35" s="22" t="s">
        <v>24</v>
      </c>
      <c r="E35" s="23">
        <v>36.200000000000003</v>
      </c>
      <c r="F35" s="17">
        <v>0</v>
      </c>
      <c r="G35" s="17">
        <v>0</v>
      </c>
      <c r="H35" s="17">
        <f t="shared" si="7"/>
        <v>0</v>
      </c>
      <c r="I35" s="17">
        <v>0</v>
      </c>
      <c r="J35" s="17">
        <v>0</v>
      </c>
      <c r="K35" s="63">
        <f t="shared" si="8"/>
        <v>0</v>
      </c>
      <c r="L35" s="64">
        <f t="shared" si="9"/>
        <v>0</v>
      </c>
      <c r="M35" s="17">
        <f t="shared" si="10"/>
        <v>0</v>
      </c>
      <c r="N35" s="17">
        <f t="shared" si="13"/>
        <v>0</v>
      </c>
      <c r="O35" s="17">
        <f t="shared" si="11"/>
        <v>0</v>
      </c>
      <c r="P35" s="65">
        <f t="shared" si="12"/>
        <v>0</v>
      </c>
      <c r="R35" s="31"/>
      <c r="S35" s="32"/>
      <c r="T35" s="33"/>
    </row>
    <row r="36" spans="1:22" s="21" customFormat="1" x14ac:dyDescent="0.2">
      <c r="A36" s="52"/>
      <c r="B36" s="28" t="s">
        <v>66</v>
      </c>
      <c r="C36" s="29" t="s">
        <v>67</v>
      </c>
      <c r="D36" s="22" t="s">
        <v>24</v>
      </c>
      <c r="E36" s="23">
        <v>36.200000000000003</v>
      </c>
      <c r="F36" s="17">
        <v>0</v>
      </c>
      <c r="G36" s="17">
        <v>0</v>
      </c>
      <c r="H36" s="17">
        <f t="shared" si="7"/>
        <v>0</v>
      </c>
      <c r="I36" s="17">
        <v>0</v>
      </c>
      <c r="J36" s="17">
        <v>0</v>
      </c>
      <c r="K36" s="63">
        <f t="shared" si="8"/>
        <v>0</v>
      </c>
      <c r="L36" s="64">
        <f t="shared" si="9"/>
        <v>0</v>
      </c>
      <c r="M36" s="17">
        <f t="shared" si="10"/>
        <v>0</v>
      </c>
      <c r="N36" s="17">
        <f t="shared" ref="N36:N50" si="14">ROUND(E36*I36,2)</f>
        <v>0</v>
      </c>
      <c r="O36" s="17">
        <f t="shared" si="11"/>
        <v>0</v>
      </c>
      <c r="P36" s="65">
        <f t="shared" si="12"/>
        <v>0</v>
      </c>
      <c r="R36" s="31"/>
      <c r="S36" s="32"/>
      <c r="T36" s="33"/>
    </row>
    <row r="37" spans="1:22" s="21" customFormat="1" x14ac:dyDescent="0.2">
      <c r="A37" s="52"/>
      <c r="B37" s="28" t="s">
        <v>32</v>
      </c>
      <c r="C37" s="29" t="s">
        <v>31</v>
      </c>
      <c r="D37" s="22" t="s">
        <v>24</v>
      </c>
      <c r="E37" s="23">
        <v>67.61</v>
      </c>
      <c r="F37" s="17">
        <v>0</v>
      </c>
      <c r="G37" s="17">
        <v>0</v>
      </c>
      <c r="H37" s="17">
        <f t="shared" si="7"/>
        <v>0</v>
      </c>
      <c r="I37" s="17">
        <v>0</v>
      </c>
      <c r="J37" s="17">
        <v>0</v>
      </c>
      <c r="K37" s="63">
        <f t="shared" si="8"/>
        <v>0</v>
      </c>
      <c r="L37" s="64">
        <f t="shared" si="9"/>
        <v>0</v>
      </c>
      <c r="M37" s="17">
        <f t="shared" si="10"/>
        <v>0</v>
      </c>
      <c r="N37" s="17">
        <f t="shared" si="14"/>
        <v>0</v>
      </c>
      <c r="O37" s="17">
        <f t="shared" si="11"/>
        <v>0</v>
      </c>
      <c r="P37" s="65">
        <f t="shared" si="12"/>
        <v>0</v>
      </c>
      <c r="R37" s="31"/>
      <c r="S37" s="32"/>
      <c r="T37" s="40"/>
      <c r="U37" s="68"/>
      <c r="V37" s="69"/>
    </row>
    <row r="38" spans="1:22" s="21" customFormat="1" ht="22.5" x14ac:dyDescent="0.2">
      <c r="A38" s="52"/>
      <c r="B38" s="28" t="s">
        <v>34</v>
      </c>
      <c r="C38" s="29" t="s">
        <v>33</v>
      </c>
      <c r="D38" s="22" t="s">
        <v>24</v>
      </c>
      <c r="E38" s="23">
        <v>67.61</v>
      </c>
      <c r="F38" s="17">
        <v>0</v>
      </c>
      <c r="G38" s="17">
        <v>0</v>
      </c>
      <c r="H38" s="17">
        <f t="shared" si="7"/>
        <v>0</v>
      </c>
      <c r="I38" s="17">
        <v>0</v>
      </c>
      <c r="J38" s="17">
        <v>0</v>
      </c>
      <c r="K38" s="63">
        <f t="shared" si="8"/>
        <v>0</v>
      </c>
      <c r="L38" s="64">
        <f t="shared" si="9"/>
        <v>0</v>
      </c>
      <c r="M38" s="17">
        <f t="shared" si="10"/>
        <v>0</v>
      </c>
      <c r="N38" s="17">
        <f t="shared" si="14"/>
        <v>0</v>
      </c>
      <c r="O38" s="17">
        <f t="shared" si="11"/>
        <v>0</v>
      </c>
      <c r="P38" s="65">
        <f t="shared" si="12"/>
        <v>0</v>
      </c>
      <c r="R38" s="31"/>
      <c r="S38" s="32"/>
      <c r="T38" s="31"/>
      <c r="U38" s="32"/>
      <c r="V38" s="33"/>
    </row>
    <row r="39" spans="1:22" s="21" customFormat="1" x14ac:dyDescent="0.2">
      <c r="A39" s="52"/>
      <c r="B39" s="28" t="s">
        <v>36</v>
      </c>
      <c r="C39" s="29" t="s">
        <v>35</v>
      </c>
      <c r="D39" s="22" t="s">
        <v>24</v>
      </c>
      <c r="E39" s="23">
        <v>67.61</v>
      </c>
      <c r="F39" s="17">
        <v>0</v>
      </c>
      <c r="G39" s="17">
        <v>0</v>
      </c>
      <c r="H39" s="17">
        <f t="shared" si="7"/>
        <v>0</v>
      </c>
      <c r="I39" s="17">
        <v>0</v>
      </c>
      <c r="J39" s="17">
        <v>0</v>
      </c>
      <c r="K39" s="63">
        <f t="shared" si="8"/>
        <v>0</v>
      </c>
      <c r="L39" s="64">
        <f t="shared" si="9"/>
        <v>0</v>
      </c>
      <c r="M39" s="17">
        <f t="shared" si="10"/>
        <v>0</v>
      </c>
      <c r="N39" s="17">
        <f t="shared" si="14"/>
        <v>0</v>
      </c>
      <c r="O39" s="17">
        <f t="shared" si="11"/>
        <v>0</v>
      </c>
      <c r="P39" s="65">
        <f t="shared" si="12"/>
        <v>0</v>
      </c>
      <c r="R39" s="31"/>
      <c r="S39" s="32"/>
      <c r="T39" s="31"/>
      <c r="U39" s="32"/>
      <c r="V39" s="33"/>
    </row>
    <row r="40" spans="1:22" s="21" customFormat="1" x14ac:dyDescent="0.2">
      <c r="A40" s="52"/>
      <c r="B40" s="28" t="s">
        <v>32</v>
      </c>
      <c r="C40" s="29" t="s">
        <v>31</v>
      </c>
      <c r="D40" s="22" t="s">
        <v>24</v>
      </c>
      <c r="E40" s="23">
        <v>67.61</v>
      </c>
      <c r="F40" s="17">
        <v>0</v>
      </c>
      <c r="G40" s="17">
        <v>0</v>
      </c>
      <c r="H40" s="17">
        <f t="shared" si="7"/>
        <v>0</v>
      </c>
      <c r="I40" s="17">
        <v>0</v>
      </c>
      <c r="J40" s="17">
        <v>0</v>
      </c>
      <c r="K40" s="63">
        <f t="shared" si="8"/>
        <v>0</v>
      </c>
      <c r="L40" s="64">
        <f t="shared" si="9"/>
        <v>0</v>
      </c>
      <c r="M40" s="17">
        <f t="shared" si="10"/>
        <v>0</v>
      </c>
      <c r="N40" s="17">
        <f t="shared" si="14"/>
        <v>0</v>
      </c>
      <c r="O40" s="17">
        <f t="shared" si="11"/>
        <v>0</v>
      </c>
      <c r="P40" s="65">
        <f t="shared" si="12"/>
        <v>0</v>
      </c>
      <c r="T40" s="31"/>
      <c r="U40" s="32"/>
      <c r="V40" s="33"/>
    </row>
    <row r="41" spans="1:22" s="18" customFormat="1" x14ac:dyDescent="0.2">
      <c r="A41" s="52"/>
      <c r="B41" s="28"/>
      <c r="C41" s="66" t="s">
        <v>56</v>
      </c>
      <c r="D41" s="20" t="s">
        <v>62</v>
      </c>
      <c r="E41" s="17">
        <v>1</v>
      </c>
      <c r="F41" s="17">
        <v>0</v>
      </c>
      <c r="G41" s="17">
        <v>0</v>
      </c>
      <c r="H41" s="17">
        <f t="shared" si="7"/>
        <v>0</v>
      </c>
      <c r="I41" s="17">
        <v>0</v>
      </c>
      <c r="J41" s="17">
        <v>0</v>
      </c>
      <c r="K41" s="63">
        <f t="shared" si="8"/>
        <v>0</v>
      </c>
      <c r="L41" s="64">
        <f t="shared" si="9"/>
        <v>0</v>
      </c>
      <c r="M41" s="17">
        <f t="shared" si="10"/>
        <v>0</v>
      </c>
      <c r="N41" s="17">
        <f t="shared" si="14"/>
        <v>0</v>
      </c>
      <c r="O41" s="17">
        <f t="shared" si="11"/>
        <v>0</v>
      </c>
      <c r="P41" s="65">
        <f t="shared" si="12"/>
        <v>0</v>
      </c>
      <c r="T41" s="31"/>
      <c r="U41" s="32"/>
      <c r="V41" s="33"/>
    </row>
    <row r="42" spans="1:22" s="18" customFormat="1" ht="10.5" customHeight="1" x14ac:dyDescent="0.2">
      <c r="A42" s="52"/>
      <c r="B42" s="28" t="s">
        <v>37</v>
      </c>
      <c r="C42" s="29" t="s">
        <v>38</v>
      </c>
      <c r="D42" s="22" t="s">
        <v>24</v>
      </c>
      <c r="E42" s="23">
        <v>67.61</v>
      </c>
      <c r="F42" s="17">
        <v>0</v>
      </c>
      <c r="G42" s="17">
        <v>0</v>
      </c>
      <c r="H42" s="17">
        <f t="shared" si="7"/>
        <v>0</v>
      </c>
      <c r="I42" s="17">
        <v>0</v>
      </c>
      <c r="J42" s="17">
        <v>0</v>
      </c>
      <c r="K42" s="63">
        <f t="shared" si="8"/>
        <v>0</v>
      </c>
      <c r="L42" s="64">
        <f t="shared" si="9"/>
        <v>0</v>
      </c>
      <c r="M42" s="17">
        <f t="shared" si="10"/>
        <v>0</v>
      </c>
      <c r="N42" s="17">
        <f t="shared" si="14"/>
        <v>0</v>
      </c>
      <c r="O42" s="17">
        <f t="shared" si="11"/>
        <v>0</v>
      </c>
      <c r="P42" s="65">
        <f t="shared" si="12"/>
        <v>0</v>
      </c>
    </row>
    <row r="43" spans="1:22" s="18" customFormat="1" x14ac:dyDescent="0.2">
      <c r="A43" s="52"/>
      <c r="B43" s="28" t="s">
        <v>25</v>
      </c>
      <c r="C43" s="29" t="s">
        <v>57</v>
      </c>
      <c r="D43" s="22" t="s">
        <v>24</v>
      </c>
      <c r="E43" s="17">
        <v>36.200000000000003</v>
      </c>
      <c r="F43" s="17">
        <v>0</v>
      </c>
      <c r="G43" s="17">
        <v>0</v>
      </c>
      <c r="H43" s="17">
        <f t="shared" si="7"/>
        <v>0</v>
      </c>
      <c r="I43" s="17">
        <v>0</v>
      </c>
      <c r="J43" s="17">
        <v>0</v>
      </c>
      <c r="K43" s="63">
        <f t="shared" si="8"/>
        <v>0</v>
      </c>
      <c r="L43" s="64">
        <f t="shared" si="9"/>
        <v>0</v>
      </c>
      <c r="M43" s="17">
        <f t="shared" si="10"/>
        <v>0</v>
      </c>
      <c r="N43" s="17">
        <f t="shared" si="14"/>
        <v>0</v>
      </c>
      <c r="O43" s="17">
        <f t="shared" si="11"/>
        <v>0</v>
      </c>
      <c r="P43" s="65">
        <f t="shared" si="12"/>
        <v>0</v>
      </c>
    </row>
    <row r="44" spans="1:22" s="18" customFormat="1" x14ac:dyDescent="0.2">
      <c r="A44" s="52"/>
      <c r="B44" s="28" t="s">
        <v>27</v>
      </c>
      <c r="C44" s="29" t="s">
        <v>26</v>
      </c>
      <c r="D44" s="38" t="s">
        <v>46</v>
      </c>
      <c r="E44" s="17">
        <v>5.09</v>
      </c>
      <c r="F44" s="17">
        <v>0</v>
      </c>
      <c r="G44" s="17">
        <v>0</v>
      </c>
      <c r="H44" s="17">
        <f t="shared" si="7"/>
        <v>0</v>
      </c>
      <c r="I44" s="17">
        <v>0</v>
      </c>
      <c r="J44" s="17">
        <v>0</v>
      </c>
      <c r="K44" s="63">
        <f t="shared" si="8"/>
        <v>0</v>
      </c>
      <c r="L44" s="64">
        <f t="shared" si="9"/>
        <v>0</v>
      </c>
      <c r="M44" s="17">
        <f t="shared" si="10"/>
        <v>0</v>
      </c>
      <c r="N44" s="17">
        <f t="shared" si="14"/>
        <v>0</v>
      </c>
      <c r="O44" s="17">
        <f t="shared" si="11"/>
        <v>0</v>
      </c>
      <c r="P44" s="65">
        <f t="shared" si="12"/>
        <v>0</v>
      </c>
    </row>
    <row r="45" spans="1:22" s="18" customFormat="1" x14ac:dyDescent="0.2">
      <c r="A45" s="52"/>
      <c r="B45" s="28" t="s">
        <v>29</v>
      </c>
      <c r="C45" s="29" t="s">
        <v>28</v>
      </c>
      <c r="D45" s="22" t="s">
        <v>46</v>
      </c>
      <c r="E45" s="17">
        <v>23.56</v>
      </c>
      <c r="F45" s="17">
        <v>0</v>
      </c>
      <c r="G45" s="17">
        <v>0</v>
      </c>
      <c r="H45" s="17">
        <f t="shared" si="7"/>
        <v>0</v>
      </c>
      <c r="I45" s="17">
        <v>0</v>
      </c>
      <c r="J45" s="17">
        <v>0</v>
      </c>
      <c r="K45" s="63">
        <f t="shared" si="8"/>
        <v>0</v>
      </c>
      <c r="L45" s="64">
        <f t="shared" si="9"/>
        <v>0</v>
      </c>
      <c r="M45" s="17">
        <f t="shared" si="10"/>
        <v>0</v>
      </c>
      <c r="N45" s="17">
        <f t="shared" si="14"/>
        <v>0</v>
      </c>
      <c r="O45" s="17">
        <f t="shared" si="11"/>
        <v>0</v>
      </c>
      <c r="P45" s="65">
        <f t="shared" si="12"/>
        <v>0</v>
      </c>
    </row>
    <row r="46" spans="1:22" s="18" customFormat="1" x14ac:dyDescent="0.2">
      <c r="A46" s="52"/>
      <c r="B46" s="28" t="s">
        <v>90</v>
      </c>
      <c r="C46" s="29" t="s">
        <v>91</v>
      </c>
      <c r="D46" s="22" t="s">
        <v>40</v>
      </c>
      <c r="E46" s="17">
        <v>3</v>
      </c>
      <c r="F46" s="17">
        <v>0</v>
      </c>
      <c r="G46" s="17">
        <v>0</v>
      </c>
      <c r="H46" s="17">
        <f t="shared" si="7"/>
        <v>0</v>
      </c>
      <c r="I46" s="17">
        <v>0</v>
      </c>
      <c r="J46" s="17">
        <v>0</v>
      </c>
      <c r="K46" s="63">
        <f t="shared" si="8"/>
        <v>0</v>
      </c>
      <c r="L46" s="64">
        <f t="shared" si="9"/>
        <v>0</v>
      </c>
      <c r="M46" s="17">
        <f t="shared" si="10"/>
        <v>0</v>
      </c>
      <c r="N46" s="17">
        <f t="shared" si="14"/>
        <v>0</v>
      </c>
      <c r="O46" s="17">
        <f t="shared" si="11"/>
        <v>0</v>
      </c>
      <c r="P46" s="65">
        <f t="shared" si="12"/>
        <v>0</v>
      </c>
    </row>
    <row r="47" spans="1:22" s="18" customFormat="1" x14ac:dyDescent="0.2">
      <c r="A47" s="52"/>
      <c r="B47" s="28" t="s">
        <v>48</v>
      </c>
      <c r="C47" s="29" t="s">
        <v>59</v>
      </c>
      <c r="D47" s="22" t="s">
        <v>46</v>
      </c>
      <c r="E47" s="17">
        <v>362</v>
      </c>
      <c r="F47" s="17">
        <v>0</v>
      </c>
      <c r="G47" s="17">
        <v>0</v>
      </c>
      <c r="H47" s="17">
        <f t="shared" si="7"/>
        <v>0</v>
      </c>
      <c r="I47" s="17">
        <v>0</v>
      </c>
      <c r="J47" s="17">
        <v>0</v>
      </c>
      <c r="K47" s="63">
        <f t="shared" si="8"/>
        <v>0</v>
      </c>
      <c r="L47" s="64">
        <f t="shared" si="9"/>
        <v>0</v>
      </c>
      <c r="M47" s="17">
        <f t="shared" si="10"/>
        <v>0</v>
      </c>
      <c r="N47" s="17">
        <f t="shared" si="14"/>
        <v>0</v>
      </c>
      <c r="O47" s="17">
        <f t="shared" si="11"/>
        <v>0</v>
      </c>
      <c r="P47" s="65">
        <f t="shared" si="12"/>
        <v>0</v>
      </c>
    </row>
    <row r="48" spans="1:22" x14ac:dyDescent="0.2">
      <c r="A48" s="52"/>
      <c r="B48" s="28" t="s">
        <v>58</v>
      </c>
      <c r="C48" s="29" t="s">
        <v>61</v>
      </c>
      <c r="D48" s="22" t="s">
        <v>40</v>
      </c>
      <c r="E48" s="48">
        <v>5</v>
      </c>
      <c r="F48" s="17">
        <v>0</v>
      </c>
      <c r="G48" s="17">
        <v>0</v>
      </c>
      <c r="H48" s="17">
        <f t="shared" si="7"/>
        <v>0</v>
      </c>
      <c r="I48" s="17">
        <v>0</v>
      </c>
      <c r="J48" s="17">
        <v>0</v>
      </c>
      <c r="K48" s="63">
        <f t="shared" si="8"/>
        <v>0</v>
      </c>
      <c r="L48" s="64">
        <f t="shared" si="9"/>
        <v>0</v>
      </c>
      <c r="M48" s="17">
        <f t="shared" si="10"/>
        <v>0</v>
      </c>
      <c r="N48" s="17">
        <f t="shared" si="14"/>
        <v>0</v>
      </c>
      <c r="O48" s="17">
        <f t="shared" si="11"/>
        <v>0</v>
      </c>
      <c r="P48" s="65">
        <f t="shared" si="12"/>
        <v>0</v>
      </c>
    </row>
    <row r="49" spans="1:23" x14ac:dyDescent="0.2">
      <c r="A49" s="52"/>
      <c r="B49" s="28" t="s">
        <v>49</v>
      </c>
      <c r="C49" s="29" t="s">
        <v>50</v>
      </c>
      <c r="D49" s="22" t="s">
        <v>40</v>
      </c>
      <c r="E49" s="17">
        <v>10</v>
      </c>
      <c r="F49" s="17">
        <v>0</v>
      </c>
      <c r="G49" s="17">
        <v>0</v>
      </c>
      <c r="H49" s="17">
        <f t="shared" si="7"/>
        <v>0</v>
      </c>
      <c r="I49" s="17">
        <v>0</v>
      </c>
      <c r="J49" s="17">
        <v>0</v>
      </c>
      <c r="K49" s="63">
        <f t="shared" si="8"/>
        <v>0</v>
      </c>
      <c r="L49" s="64">
        <f t="shared" si="9"/>
        <v>0</v>
      </c>
      <c r="M49" s="17">
        <f t="shared" si="10"/>
        <v>0</v>
      </c>
      <c r="N49" s="17">
        <f t="shared" si="14"/>
        <v>0</v>
      </c>
      <c r="O49" s="17">
        <f t="shared" si="11"/>
        <v>0</v>
      </c>
      <c r="P49" s="65">
        <f t="shared" si="12"/>
        <v>0</v>
      </c>
    </row>
    <row r="50" spans="1:23" x14ac:dyDescent="0.2">
      <c r="A50" s="52"/>
      <c r="B50" s="28" t="s">
        <v>51</v>
      </c>
      <c r="C50" s="29" t="s">
        <v>80</v>
      </c>
      <c r="D50" s="22" t="s">
        <v>46</v>
      </c>
      <c r="E50" s="17">
        <v>362</v>
      </c>
      <c r="F50" s="17">
        <v>0</v>
      </c>
      <c r="G50" s="17">
        <v>0</v>
      </c>
      <c r="H50" s="17">
        <f t="shared" si="7"/>
        <v>0</v>
      </c>
      <c r="I50" s="17">
        <v>0</v>
      </c>
      <c r="J50" s="17">
        <v>0</v>
      </c>
      <c r="K50" s="63">
        <f t="shared" si="8"/>
        <v>0</v>
      </c>
      <c r="L50" s="64">
        <f t="shared" si="9"/>
        <v>0</v>
      </c>
      <c r="M50" s="17">
        <f t="shared" ref="M50:M56" si="15">ROUND(E50*H50,2)</f>
        <v>0</v>
      </c>
      <c r="N50" s="17">
        <f t="shared" si="14"/>
        <v>0</v>
      </c>
      <c r="O50" s="17">
        <f t="shared" ref="O50:O56" si="16">ROUND(E50*J50,2)</f>
        <v>0</v>
      </c>
      <c r="P50" s="65">
        <f t="shared" si="12"/>
        <v>0</v>
      </c>
    </row>
    <row r="51" spans="1:23" x14ac:dyDescent="0.2">
      <c r="A51" s="52"/>
      <c r="B51" s="28" t="s">
        <v>47</v>
      </c>
      <c r="C51" s="29" t="s">
        <v>52</v>
      </c>
      <c r="D51" s="22" t="s">
        <v>40</v>
      </c>
      <c r="E51" s="17">
        <v>2</v>
      </c>
      <c r="F51" s="17">
        <v>0</v>
      </c>
      <c r="G51" s="17">
        <v>0</v>
      </c>
      <c r="H51" s="17">
        <f t="shared" si="7"/>
        <v>0</v>
      </c>
      <c r="I51" s="17">
        <v>0</v>
      </c>
      <c r="J51" s="17">
        <v>0</v>
      </c>
      <c r="K51" s="63">
        <f t="shared" si="8"/>
        <v>0</v>
      </c>
      <c r="L51" s="64">
        <f t="shared" ref="L51:L56" si="17">ROUND(E51*F51,2)</f>
        <v>0</v>
      </c>
      <c r="M51" s="17">
        <f t="shared" si="15"/>
        <v>0</v>
      </c>
      <c r="N51" s="17">
        <f t="shared" ref="N51:N56" si="18">ROUND(E51*I51,2)</f>
        <v>0</v>
      </c>
      <c r="O51" s="17">
        <f t="shared" si="16"/>
        <v>0</v>
      </c>
      <c r="P51" s="65">
        <f t="shared" si="12"/>
        <v>0</v>
      </c>
      <c r="R51" s="71"/>
      <c r="S51" s="39"/>
      <c r="T51" s="70"/>
    </row>
    <row r="52" spans="1:23" x14ac:dyDescent="0.2">
      <c r="A52" s="52"/>
      <c r="B52" s="28" t="s">
        <v>53</v>
      </c>
      <c r="C52" s="29" t="s">
        <v>54</v>
      </c>
      <c r="D52" s="22" t="s">
        <v>40</v>
      </c>
      <c r="E52" s="17">
        <v>5</v>
      </c>
      <c r="F52" s="17">
        <v>0</v>
      </c>
      <c r="G52" s="17">
        <v>0</v>
      </c>
      <c r="H52" s="17">
        <f t="shared" si="7"/>
        <v>0</v>
      </c>
      <c r="I52" s="17">
        <v>0</v>
      </c>
      <c r="J52" s="17">
        <v>0</v>
      </c>
      <c r="K52" s="63">
        <f t="shared" si="8"/>
        <v>0</v>
      </c>
      <c r="L52" s="64">
        <f t="shared" si="17"/>
        <v>0</v>
      </c>
      <c r="M52" s="17">
        <f t="shared" si="15"/>
        <v>0</v>
      </c>
      <c r="N52" s="17">
        <f t="shared" si="18"/>
        <v>0</v>
      </c>
      <c r="O52" s="17">
        <f t="shared" si="16"/>
        <v>0</v>
      </c>
      <c r="P52" s="65">
        <f t="shared" si="12"/>
        <v>0</v>
      </c>
    </row>
    <row r="53" spans="1:23" ht="22.5" x14ac:dyDescent="0.2">
      <c r="A53" s="52"/>
      <c r="B53" s="28" t="s">
        <v>97</v>
      </c>
      <c r="C53" s="29" t="s">
        <v>98</v>
      </c>
      <c r="D53" s="22" t="s">
        <v>62</v>
      </c>
      <c r="E53" s="17">
        <v>2</v>
      </c>
      <c r="F53" s="17">
        <v>0</v>
      </c>
      <c r="G53" s="17">
        <v>0</v>
      </c>
      <c r="H53" s="17">
        <f t="shared" si="7"/>
        <v>0</v>
      </c>
      <c r="I53" s="17">
        <v>0</v>
      </c>
      <c r="J53" s="17">
        <v>0</v>
      </c>
      <c r="K53" s="63">
        <f t="shared" si="8"/>
        <v>0</v>
      </c>
      <c r="L53" s="64">
        <f t="shared" si="17"/>
        <v>0</v>
      </c>
      <c r="M53" s="17">
        <f t="shared" si="15"/>
        <v>0</v>
      </c>
      <c r="N53" s="17">
        <f t="shared" si="18"/>
        <v>0</v>
      </c>
      <c r="O53" s="17">
        <f t="shared" si="16"/>
        <v>0</v>
      </c>
      <c r="P53" s="65">
        <f t="shared" si="12"/>
        <v>0</v>
      </c>
    </row>
    <row r="54" spans="1:23" x14ac:dyDescent="0.2">
      <c r="A54" s="52"/>
      <c r="B54" s="28" t="s">
        <v>99</v>
      </c>
      <c r="C54" s="29" t="s">
        <v>100</v>
      </c>
      <c r="D54" s="22" t="s">
        <v>46</v>
      </c>
      <c r="E54" s="17">
        <v>50</v>
      </c>
      <c r="F54" s="17">
        <v>0</v>
      </c>
      <c r="G54" s="17">
        <v>0</v>
      </c>
      <c r="H54" s="17">
        <f t="shared" si="7"/>
        <v>0</v>
      </c>
      <c r="I54" s="17">
        <v>0</v>
      </c>
      <c r="J54" s="17">
        <v>0</v>
      </c>
      <c r="K54" s="63">
        <f t="shared" si="8"/>
        <v>0</v>
      </c>
      <c r="L54" s="64">
        <f t="shared" si="17"/>
        <v>0</v>
      </c>
      <c r="M54" s="17">
        <f t="shared" si="15"/>
        <v>0</v>
      </c>
      <c r="N54" s="17">
        <f t="shared" si="18"/>
        <v>0</v>
      </c>
      <c r="O54" s="17">
        <f t="shared" si="16"/>
        <v>0</v>
      </c>
      <c r="P54" s="65">
        <f t="shared" si="12"/>
        <v>0</v>
      </c>
    </row>
    <row r="55" spans="1:23" s="21" customFormat="1" ht="67.5" x14ac:dyDescent="0.2">
      <c r="A55" s="52"/>
      <c r="B55" s="74"/>
      <c r="C55" s="75" t="s">
        <v>108</v>
      </c>
      <c r="D55" s="74" t="s">
        <v>109</v>
      </c>
      <c r="E55" s="76">
        <v>17</v>
      </c>
      <c r="F55" s="17">
        <v>0</v>
      </c>
      <c r="G55" s="17">
        <v>0</v>
      </c>
      <c r="H55" s="17">
        <f t="shared" si="7"/>
        <v>0</v>
      </c>
      <c r="I55" s="17">
        <v>0</v>
      </c>
      <c r="J55" s="17">
        <v>0</v>
      </c>
      <c r="K55" s="63">
        <f t="shared" si="8"/>
        <v>0</v>
      </c>
      <c r="L55" s="64">
        <f t="shared" si="17"/>
        <v>0</v>
      </c>
      <c r="M55" s="17">
        <f t="shared" si="15"/>
        <v>0</v>
      </c>
      <c r="N55" s="17">
        <f t="shared" si="18"/>
        <v>0</v>
      </c>
      <c r="O55" s="17">
        <f t="shared" si="16"/>
        <v>0</v>
      </c>
      <c r="P55" s="65">
        <f t="shared" si="12"/>
        <v>0</v>
      </c>
    </row>
    <row r="56" spans="1:23" s="21" customFormat="1" ht="66" customHeight="1" thickBot="1" x14ac:dyDescent="0.25">
      <c r="A56" s="52"/>
      <c r="B56" s="74"/>
      <c r="C56" s="77" t="s">
        <v>110</v>
      </c>
      <c r="D56" s="74" t="s">
        <v>40</v>
      </c>
      <c r="E56" s="76">
        <v>6</v>
      </c>
      <c r="F56" s="17">
        <v>0</v>
      </c>
      <c r="G56" s="17">
        <v>0</v>
      </c>
      <c r="H56" s="17">
        <f t="shared" si="7"/>
        <v>0</v>
      </c>
      <c r="I56" s="17">
        <v>0</v>
      </c>
      <c r="J56" s="17">
        <v>0</v>
      </c>
      <c r="K56" s="63">
        <f t="shared" si="8"/>
        <v>0</v>
      </c>
      <c r="L56" s="64">
        <f t="shared" si="17"/>
        <v>0</v>
      </c>
      <c r="M56" s="17">
        <f t="shared" si="15"/>
        <v>0</v>
      </c>
      <c r="N56" s="17">
        <f t="shared" si="18"/>
        <v>0</v>
      </c>
      <c r="O56" s="17">
        <f t="shared" si="16"/>
        <v>0</v>
      </c>
      <c r="P56" s="65">
        <f t="shared" si="12"/>
        <v>0</v>
      </c>
    </row>
    <row r="57" spans="1:23" s="21" customFormat="1" x14ac:dyDescent="0.2">
      <c r="A57" s="95" t="s">
        <v>14</v>
      </c>
      <c r="B57" s="96"/>
      <c r="C57" s="96"/>
      <c r="D57" s="96"/>
      <c r="E57" s="96"/>
      <c r="F57" s="96"/>
      <c r="G57" s="96"/>
      <c r="H57" s="96"/>
      <c r="I57" s="96"/>
      <c r="J57" s="96"/>
      <c r="K57" s="96"/>
      <c r="L57" s="2">
        <f>ROUND(SUM(L11:L56),2)</f>
        <v>0</v>
      </c>
      <c r="M57" s="3">
        <f>ROUND(SUM(M11:M56),2)</f>
        <v>0</v>
      </c>
      <c r="N57" s="3">
        <f>ROUND(SUM(N11:N56),2)</f>
        <v>0</v>
      </c>
      <c r="O57" s="3">
        <f>ROUND(SUM(O11:O56),2)</f>
        <v>0</v>
      </c>
      <c r="P57" s="4">
        <f>ROUND(SUM(P11:P56),2)</f>
        <v>0</v>
      </c>
      <c r="R57" s="30"/>
      <c r="S57" s="30"/>
      <c r="T57" s="30"/>
      <c r="U57" s="30"/>
      <c r="V57" s="30"/>
      <c r="W57" s="30"/>
    </row>
    <row r="58" spans="1:23" s="21" customFormat="1" x14ac:dyDescent="0.2">
      <c r="A58" s="97" t="s">
        <v>111</v>
      </c>
      <c r="B58" s="98"/>
      <c r="C58" s="98"/>
      <c r="D58" s="98"/>
      <c r="E58" s="98"/>
      <c r="F58" s="98"/>
      <c r="G58" s="98"/>
      <c r="H58" s="98"/>
      <c r="I58" s="98"/>
      <c r="J58" s="98"/>
      <c r="K58" s="98"/>
      <c r="L58" s="25"/>
      <c r="M58" s="23"/>
      <c r="N58" s="23">
        <f>ROUND(N57*0.03,2)</f>
        <v>0</v>
      </c>
      <c r="O58" s="23"/>
      <c r="P58" s="26">
        <f>SUM(L58:O58)</f>
        <v>0</v>
      </c>
      <c r="R58" s="30"/>
      <c r="S58" s="30"/>
      <c r="T58" s="30"/>
      <c r="U58" s="30"/>
      <c r="V58" s="30"/>
      <c r="W58" s="30"/>
    </row>
    <row r="59" spans="1:23" s="21" customFormat="1" x14ac:dyDescent="0.2">
      <c r="A59" s="91" t="s">
        <v>15</v>
      </c>
      <c r="B59" s="92"/>
      <c r="C59" s="92"/>
      <c r="D59" s="92"/>
      <c r="E59" s="92"/>
      <c r="F59" s="92"/>
      <c r="G59" s="92"/>
      <c r="H59" s="92"/>
      <c r="I59" s="92"/>
      <c r="J59" s="92"/>
      <c r="K59" s="92"/>
      <c r="L59" s="25"/>
      <c r="M59" s="23"/>
      <c r="N59" s="23"/>
      <c r="O59" s="23"/>
      <c r="P59" s="26">
        <f>SUM(P57:P58)</f>
        <v>0</v>
      </c>
      <c r="R59" s="30"/>
      <c r="S59" s="30"/>
      <c r="T59" s="30"/>
      <c r="U59" s="30"/>
      <c r="V59" s="30"/>
      <c r="W59" s="30"/>
    </row>
    <row r="60" spans="1:23" s="21" customFormat="1" x14ac:dyDescent="0.2">
      <c r="A60" s="85" t="s">
        <v>112</v>
      </c>
      <c r="B60" s="86"/>
      <c r="C60" s="86"/>
      <c r="D60" s="86"/>
      <c r="E60" s="86"/>
      <c r="F60" s="86"/>
      <c r="G60" s="86"/>
      <c r="H60" s="86"/>
      <c r="I60" s="86"/>
      <c r="J60" s="86"/>
      <c r="K60" s="86"/>
      <c r="L60" s="25"/>
      <c r="M60" s="23"/>
      <c r="N60" s="23"/>
      <c r="O60" s="23"/>
      <c r="P60" s="26">
        <f>ROUND(P59*0.03,2)</f>
        <v>0</v>
      </c>
      <c r="R60" s="30"/>
      <c r="S60" s="30"/>
      <c r="T60" s="30"/>
      <c r="U60" s="30"/>
      <c r="V60" s="30"/>
      <c r="W60" s="30"/>
    </row>
    <row r="61" spans="1:23" ht="11.25" customHeight="1" x14ac:dyDescent="0.2">
      <c r="A61" s="85" t="s">
        <v>113</v>
      </c>
      <c r="B61" s="86"/>
      <c r="C61" s="86"/>
      <c r="D61" s="86"/>
      <c r="E61" s="86"/>
      <c r="F61" s="86"/>
      <c r="G61" s="86"/>
      <c r="H61" s="86"/>
      <c r="I61" s="86"/>
      <c r="J61" s="86"/>
      <c r="K61" s="86"/>
      <c r="L61" s="25"/>
      <c r="M61" s="23"/>
      <c r="N61" s="23"/>
      <c r="O61" s="23"/>
      <c r="P61" s="26">
        <f>ROUND(P59*0.03,2)</f>
        <v>0</v>
      </c>
    </row>
    <row r="62" spans="1:23" ht="11.25" customHeight="1" x14ac:dyDescent="0.2">
      <c r="A62" s="85" t="s">
        <v>114</v>
      </c>
      <c r="B62" s="86"/>
      <c r="C62" s="86"/>
      <c r="D62" s="86"/>
      <c r="E62" s="86"/>
      <c r="F62" s="86"/>
      <c r="G62" s="86"/>
      <c r="H62" s="86"/>
      <c r="I62" s="86"/>
      <c r="J62" s="86"/>
      <c r="K62" s="86"/>
      <c r="L62" s="25"/>
      <c r="M62" s="23">
        <f>ROUND(M57*0.2359,2)</f>
        <v>0</v>
      </c>
      <c r="N62" s="23"/>
      <c r="O62" s="23"/>
      <c r="P62" s="26">
        <f>SUM(L62:O62)</f>
        <v>0</v>
      </c>
    </row>
    <row r="63" spans="1:23" x14ac:dyDescent="0.2">
      <c r="A63" s="93" t="s">
        <v>14</v>
      </c>
      <c r="B63" s="94"/>
      <c r="C63" s="94"/>
      <c r="D63" s="94"/>
      <c r="E63" s="94"/>
      <c r="F63" s="94"/>
      <c r="G63" s="94"/>
      <c r="H63" s="94"/>
      <c r="I63" s="94"/>
      <c r="J63" s="94"/>
      <c r="K63" s="94"/>
      <c r="L63" s="5"/>
      <c r="M63" s="6"/>
      <c r="N63" s="6"/>
      <c r="O63" s="6"/>
      <c r="P63" s="7">
        <f>SUM(P59:P62)</f>
        <v>0</v>
      </c>
    </row>
    <row r="64" spans="1:23" ht="11.25" customHeight="1" thickBot="1" x14ac:dyDescent="0.25">
      <c r="B64" s="34"/>
      <c r="C64" s="34"/>
      <c r="D64" s="34"/>
      <c r="E64" s="34"/>
    </row>
    <row r="65" spans="1:1" ht="11.25" customHeight="1" x14ac:dyDescent="0.2"/>
    <row r="66" spans="1:1" ht="11.25" customHeight="1" x14ac:dyDescent="0.2"/>
    <row r="67" spans="1:1" ht="12" customHeight="1" x14ac:dyDescent="0.2"/>
    <row r="70" spans="1:1" ht="12.75" x14ac:dyDescent="0.2">
      <c r="A70" s="72"/>
    </row>
    <row r="71" spans="1:1" ht="12.75" x14ac:dyDescent="0.2">
      <c r="A71" s="72"/>
    </row>
  </sheetData>
  <mergeCells count="25">
    <mergeCell ref="C8:C9"/>
    <mergeCell ref="B8:B9"/>
    <mergeCell ref="A59:K59"/>
    <mergeCell ref="A60:K60"/>
    <mergeCell ref="A61:K61"/>
    <mergeCell ref="A62:K62"/>
    <mergeCell ref="A63:K63"/>
    <mergeCell ref="A57:K57"/>
    <mergeCell ref="A58:K58"/>
    <mergeCell ref="A8:A9"/>
    <mergeCell ref="D8:D9"/>
    <mergeCell ref="E8:E9"/>
    <mergeCell ref="L8:P8"/>
    <mergeCell ref="C3:E3"/>
    <mergeCell ref="C4:E4"/>
    <mergeCell ref="F8:K8"/>
    <mergeCell ref="A1:B1"/>
    <mergeCell ref="A2:B2"/>
    <mergeCell ref="A3:B3"/>
    <mergeCell ref="A4:B4"/>
    <mergeCell ref="A7:B7"/>
    <mergeCell ref="A5:P5"/>
    <mergeCell ref="A6:P6"/>
    <mergeCell ref="C1:E1"/>
    <mergeCell ref="C2:E2"/>
  </mergeCells>
  <pageMargins left="0.23622047244094491" right="0.23622047244094491" top="0.74803149606299213" bottom="0.74803149606299213" header="0.31496062992125984" footer="0.31496062992125984"/>
  <pageSetup paperSize="9" scale="75"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15.k. _pagarbstavs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2016-08-24T14:34:28Z</dcterms:modified>
</cp:coreProperties>
</file>