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2\iepirkumu_dala\Iepirkumi 2019.gads\Iepirkumi\3_Inguna\30_2019_Ārstniecības krēslu piegāde\"/>
    </mc:Choice>
  </mc:AlternateContent>
  <bookViews>
    <workbookView xWindow="0" yWindow="0" windowWidth="14370" windowHeight="12195" activeTab="1"/>
  </bookViews>
  <sheets>
    <sheet name="Saturs" sheetId="3" r:id="rId1"/>
    <sheet name="1." sheetId="1" r:id="rId2"/>
    <sheet name="2." sheetId="8" r:id="rId3"/>
    <sheet name="3." sheetId="2" r:id="rId4"/>
    <sheet name="4." sheetId="4" r:id="rId5"/>
    <sheet name="5." sheetId="5" r:id="rId6"/>
    <sheet name="6." sheetId="6" r:id="rId7"/>
    <sheet name="7." sheetId="9" r:id="rId8"/>
    <sheet name="8." sheetId="10" r:id="rId9"/>
  </sheets>
  <externalReferences>
    <externalReference r:id="rId1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0" l="1"/>
  <c r="D47" i="10"/>
  <c r="C47" i="10"/>
  <c r="D48" i="10"/>
  <c r="D41" i="9"/>
  <c r="D38" i="9"/>
  <c r="D39" i="9" s="1"/>
  <c r="C38" i="9"/>
  <c r="D43" i="5"/>
  <c r="D41" i="5"/>
  <c r="D40" i="5"/>
  <c r="C40" i="5"/>
  <c r="A30" i="5"/>
  <c r="A31" i="5"/>
  <c r="A32" i="5"/>
  <c r="A33" i="5"/>
  <c r="A34" i="5"/>
  <c r="A35" i="5"/>
  <c r="A36" i="5"/>
  <c r="C40" i="4"/>
  <c r="D51" i="2"/>
  <c r="C48" i="2"/>
  <c r="A27" i="2"/>
  <c r="A28" i="2"/>
  <c r="A29" i="2"/>
  <c r="A30" i="2"/>
  <c r="A31" i="2"/>
  <c r="A32" i="2"/>
  <c r="A33" i="2"/>
  <c r="A34" i="2"/>
  <c r="A35" i="2"/>
  <c r="A36" i="2"/>
  <c r="A37" i="2"/>
  <c r="A38" i="2"/>
  <c r="A39" i="2"/>
  <c r="A40" i="2"/>
  <c r="A41" i="2"/>
  <c r="A42" i="2"/>
  <c r="A43" i="2"/>
  <c r="A44" i="2"/>
  <c r="A26" i="2"/>
  <c r="A24" i="2"/>
  <c r="A19" i="2"/>
  <c r="D127" i="8"/>
  <c r="C124" i="8"/>
  <c r="C123" i="8"/>
  <c r="D124" i="8"/>
  <c r="D123" i="8"/>
  <c r="D125" i="8" s="1"/>
  <c r="G79" i="8"/>
  <c r="G26" i="8"/>
  <c r="G80" i="1"/>
  <c r="D126" i="1" l="1"/>
  <c r="D125" i="1"/>
  <c r="C3" i="3"/>
  <c r="C1" i="3"/>
  <c r="D127" i="1" l="1"/>
  <c r="G23" i="10" l="1"/>
  <c r="G25" i="10" s="1"/>
  <c r="A36" i="10"/>
  <c r="A37" i="10"/>
  <c r="A38" i="10"/>
  <c r="A39" i="10"/>
  <c r="A40" i="10"/>
  <c r="A41" i="10"/>
  <c r="A42" i="10"/>
  <c r="A43" i="10"/>
  <c r="A32" i="10"/>
  <c r="A33" i="10"/>
  <c r="A34" i="10"/>
  <c r="A31" i="10"/>
  <c r="A30" i="10"/>
  <c r="A21" i="10"/>
  <c r="A22" i="10"/>
  <c r="A20" i="10"/>
  <c r="A35" i="10"/>
  <c r="A29" i="10"/>
  <c r="A27" i="10"/>
  <c r="A19" i="10"/>
  <c r="G26" i="1"/>
  <c r="A34" i="9" l="1"/>
  <c r="A33" i="9"/>
  <c r="A32" i="9"/>
  <c r="A31" i="9"/>
  <c r="A30" i="9"/>
  <c r="A29" i="9"/>
  <c r="A28" i="9"/>
  <c r="A27" i="9"/>
  <c r="A26" i="9"/>
  <c r="A24" i="9"/>
  <c r="G20" i="9"/>
  <c r="A19" i="9"/>
  <c r="A34" i="6"/>
  <c r="A19" i="6"/>
  <c r="C38" i="6" s="1"/>
  <c r="G22" i="9" l="1"/>
  <c r="A27" i="6"/>
  <c r="A28" i="6"/>
  <c r="A29" i="6"/>
  <c r="A30" i="6"/>
  <c r="A31" i="6"/>
  <c r="A32" i="6"/>
  <c r="A33" i="6"/>
  <c r="A26" i="6"/>
  <c r="A24" i="6"/>
  <c r="G20" i="6"/>
  <c r="G22" i="6" l="1"/>
  <c r="D41" i="6" s="1"/>
  <c r="D38" i="6"/>
  <c r="D39" i="6" s="1"/>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4" i="8"/>
  <c r="G81" i="8"/>
  <c r="A78" i="8"/>
  <c r="A77" i="8"/>
  <c r="A76" i="8"/>
  <c r="A75" i="8"/>
  <c r="A74" i="8"/>
  <c r="A73" i="8"/>
  <c r="A72"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1" i="8"/>
  <c r="G28" i="8"/>
  <c r="A25" i="8"/>
  <c r="A24" i="8"/>
  <c r="A23" i="8"/>
  <c r="A22" i="8"/>
  <c r="A21" i="8"/>
  <c r="A20" i="8"/>
  <c r="A19" i="8"/>
  <c r="A117" i="1"/>
  <c r="A118" i="1"/>
  <c r="A119" i="1"/>
  <c r="A120" i="1"/>
  <c r="A116"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87" i="1"/>
  <c r="A85" i="1"/>
  <c r="A76" i="1"/>
  <c r="A77" i="1"/>
  <c r="A78" i="1"/>
  <c r="A79" i="1"/>
  <c r="A74" i="1"/>
  <c r="A75" i="1"/>
  <c r="A73" i="1"/>
  <c r="C126" i="1" s="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33" i="1"/>
  <c r="A31" i="1"/>
  <c r="A20" i="1"/>
  <c r="A21" i="1"/>
  <c r="A22" i="1"/>
  <c r="A23" i="1"/>
  <c r="A24" i="1"/>
  <c r="A25" i="1"/>
  <c r="A19" i="1"/>
  <c r="C125" i="1" s="1"/>
  <c r="A27" i="4" l="1"/>
  <c r="A28" i="4"/>
  <c r="A29" i="4"/>
  <c r="A30" i="4"/>
  <c r="A31" i="4"/>
  <c r="A32" i="4"/>
  <c r="A33" i="4"/>
  <c r="A34" i="4"/>
  <c r="A35" i="4"/>
  <c r="A36" i="4"/>
  <c r="A26" i="4"/>
  <c r="A24" i="4"/>
  <c r="A19" i="4"/>
  <c r="A27" i="5"/>
  <c r="A28" i="5"/>
  <c r="A29" i="5"/>
  <c r="A26" i="5"/>
  <c r="A24" i="5"/>
  <c r="A19" i="5"/>
  <c r="G20" i="5"/>
  <c r="G22" i="5" s="1"/>
  <c r="G20" i="4"/>
  <c r="G22" i="4" l="1"/>
  <c r="D43" i="4" s="1"/>
  <c r="D40" i="4"/>
  <c r="D41" i="4" s="1"/>
  <c r="G20" i="2"/>
  <c r="G22" i="2" l="1"/>
  <c r="D48" i="2"/>
  <c r="D49" i="2" s="1"/>
  <c r="G28" i="1"/>
  <c r="G82" i="1"/>
  <c r="D129" i="1" s="1"/>
</calcChain>
</file>

<file path=xl/sharedStrings.xml><?xml version="1.0" encoding="utf-8"?>
<sst xmlns="http://schemas.openxmlformats.org/spreadsheetml/2006/main" count="966" uniqueCount="258">
  <si>
    <t>Pretendenta piedāvātie parametri*</t>
  </si>
  <si>
    <t>Atsauce uz informatīvo materiālu**</t>
  </si>
  <si>
    <t>1.</t>
  </si>
  <si>
    <t>Veicamās funkcijas:</t>
  </si>
  <si>
    <t xml:space="preserve">Tehniskās prasības: </t>
  </si>
  <si>
    <t>1</t>
  </si>
  <si>
    <t>12</t>
  </si>
  <si>
    <t>2</t>
  </si>
  <si>
    <t>3</t>
  </si>
  <si>
    <t>4</t>
  </si>
  <si>
    <t>5</t>
  </si>
  <si>
    <t>6</t>
  </si>
  <si>
    <t>7</t>
  </si>
  <si>
    <t>9</t>
  </si>
  <si>
    <t>10</t>
  </si>
  <si>
    <t>11</t>
  </si>
  <si>
    <t>13</t>
  </si>
  <si>
    <t>14</t>
  </si>
  <si>
    <t>15</t>
  </si>
  <si>
    <t>17</t>
  </si>
  <si>
    <t>18</t>
  </si>
  <si>
    <t>20</t>
  </si>
  <si>
    <t>21</t>
  </si>
  <si>
    <t>22</t>
  </si>
  <si>
    <t>23</t>
  </si>
  <si>
    <t>24</t>
  </si>
  <si>
    <t>Aprīkots ar stumšanas rokturi aizmugurē</t>
  </si>
  <si>
    <t>Aprīkots ar papīra ruļļu turētāju</t>
  </si>
  <si>
    <t>Aprīkots ar turētāju infūziju statīvam</t>
  </si>
  <si>
    <t>Konstrukcija ir stabila neatkarībā no sekciju un augstuma pozīcijas</t>
  </si>
  <si>
    <t>Krēsla svars bez aksesuāriem ne vairāk kā 120 kg</t>
  </si>
  <si>
    <r>
      <t xml:space="preserve">Sēžas sekcijas platums 60 </t>
    </r>
    <r>
      <rPr>
        <sz val="10"/>
        <rFont val="Calibri"/>
        <family val="2"/>
        <charset val="186"/>
      </rPr>
      <t>±</t>
    </r>
    <r>
      <rPr>
        <sz val="10"/>
        <rFont val="Times New Roman"/>
        <family val="1"/>
        <charset val="186"/>
      </rPr>
      <t xml:space="preserve">5 cm, 3 sekciju garums 210 </t>
    </r>
    <r>
      <rPr>
        <sz val="10"/>
        <rFont val="Calibri"/>
        <family val="2"/>
        <charset val="186"/>
      </rPr>
      <t>±5</t>
    </r>
    <r>
      <rPr>
        <sz val="10"/>
        <rFont val="Times New Roman"/>
        <family val="1"/>
        <charset val="186"/>
      </rPr>
      <t>cm</t>
    </r>
  </si>
  <si>
    <t>Elektriski regulējams sēžas sekcijas leņķis no ne vairāk kā +5º līdz ne mazāk kā +25º</t>
  </si>
  <si>
    <t>Elektriski regulējams atzveltnes sekcijas leņķis no 0º līdz ne mazāk kā +65º</t>
  </si>
  <si>
    <t>Elektriski regulējams kāju sekcijas leņķis no ne vairāk kā -30º līdz ne mazāk kā 0º</t>
  </si>
  <si>
    <t>Konstrukcijā paredzēta vieta pults izvietošanai (piem., ar āķa palīdzību pie roku balsta)</t>
  </si>
  <si>
    <t>Konstrukcija no metāla, apdare no plastikāta vai no hromēta/krāsota metāla</t>
  </si>
  <si>
    <t>Drošas darbības svars (SWL) ne mazāk kā 200 kg</t>
  </si>
  <si>
    <t>Barošana no tīkla 220V/50 Hz, vada garums ne mazāk 2 m</t>
  </si>
  <si>
    <t>Krēsls bez augstuma regulācijas ar akumulatoru</t>
  </si>
  <si>
    <t>Paredzamais daudzums (gab.):</t>
  </si>
  <si>
    <t>1 vienības cena bez PVN, EUR:</t>
  </si>
  <si>
    <t xml:space="preserve">Preces modelis, ref kods, ražotājs: </t>
  </si>
  <si>
    <t>Aksesuāri:</t>
  </si>
  <si>
    <t>-</t>
  </si>
  <si>
    <t>KOPĒJĀ CENA par 1.pozīciju bez PVN, EUR:</t>
  </si>
  <si>
    <t>PVN likme, %:</t>
  </si>
  <si>
    <t>KOPĒJĀ CENA par 1.pozīciju ar PVN, EUR:</t>
  </si>
  <si>
    <t>Infūziju statīvs</t>
  </si>
  <si>
    <t>Lampiņa</t>
  </si>
  <si>
    <t>Galvas spilventiņš</t>
  </si>
  <si>
    <t>16</t>
  </si>
  <si>
    <t>19</t>
  </si>
  <si>
    <t>25</t>
  </si>
  <si>
    <t>26</t>
  </si>
  <si>
    <t>27</t>
  </si>
  <si>
    <t>28</t>
  </si>
  <si>
    <t>29</t>
  </si>
  <si>
    <t>30</t>
  </si>
  <si>
    <t>31</t>
  </si>
  <si>
    <t>32</t>
  </si>
  <si>
    <t xml:space="preserve">Paredzēts pacientu izvietošanai un izmeklēšanai dienas stacionārā, dialīzes, onkoloģijas un neatliekamās palīdzības nodaļās, kā arī pacientu transportēšanai </t>
  </si>
  <si>
    <t>Ar augstuma regulāciju krēsla augstuma regulācijas diapazona apakšējā robeža ne lielāka kā 57 cm. Augstuma regulācijas amplitūda ne mazāk kā 25 cm</t>
  </si>
  <si>
    <t>Riteņu rotācija 360º, riteņu diametrs ne mazāk kā 100 mm</t>
  </si>
  <si>
    <t>Pieejamas dažādas polsterējuma krāsas (norādīt kādas). Polsterējuma krāsu saskaņot ar Pasūtītāju</t>
  </si>
  <si>
    <t xml:space="preserve">Aizsardzības klase ne mazāk par IPX4 </t>
  </si>
  <si>
    <t>Iespējams ar vienu darbību izlīdzināt sekcijas horizontālā pozīcijā  kardiopulmonālas reanimācijas veikšanai (CPR pozīcija) gan elektriski, gan mehāniski</t>
  </si>
  <si>
    <t>Krēsla komplektāciju pēc Pasūtītāja pieprasījuma var papildināt ar šādiem aksesuāriem:</t>
  </si>
  <si>
    <t>Grozs mantu glabāšanai*</t>
  </si>
  <si>
    <t>2.</t>
  </si>
  <si>
    <t xml:space="preserve">Paredzēts LOR (otorinolaringologa) pacientu izmeklēšanai </t>
  </si>
  <si>
    <t xml:space="preserve">LOR pacientu krēsls </t>
  </si>
  <si>
    <t>Elektriski regulējams atzveltnes sekcijas leņķis no ne vairāk kā 0º līdz ne mazāk kā +90º</t>
  </si>
  <si>
    <t>Aprīkots ar riteņiem, kas nodrošina vieglu krēsla pozīcijas maiņu, ar bloķēšanas sistēmu</t>
  </si>
  <si>
    <t>Augstuma elektriska regulācijas diapazona apakšējā robeža ne lielāka kā 60 cm. Augstuma regulācijas amplitūda ne mazāk kā 20 cm</t>
  </si>
  <si>
    <t xml:space="preserve">Aprīkots ar regulējamiem roku balstiem, kas atbalsta pozīcijas maiņu horizontāli vismaz +90º vai  -90º </t>
  </si>
  <si>
    <t>Galvas balsts nav integrēts atzveltnes sekcijā. Galvas balsta regulēšanas diapazons ne mazāk kā 10 cm</t>
  </si>
  <si>
    <t>3-sekciju polsterēta regulējama virsma (atzveltne, sēžas un kāju sekcijas) ar galvas, roku un pēdu balstiem</t>
  </si>
  <si>
    <t>Komplektācija:</t>
  </si>
  <si>
    <t>Atzveltnes horizontālā pozīcija (+90º pozīcija) ir sinhronizēta ar  kāju sekcijas un roku balstu pozīciju, t.i., ja atzveltne tiek nolaista horizontāli, kāju balsts automātiski maina leņķi, kamēr atzveltne un kāju balsts ir horizontālajā pozīcijā kardiopulmonālās reanimācijas veikšanai</t>
  </si>
  <si>
    <t xml:space="preserve">Krēsla elektriskā vadība nodrošināta ar kājas pulti (vēlams nav integēts krēslā balstā, bet ar ne mazāk kā 1 m vadu) </t>
  </si>
  <si>
    <t>Aprīkots ar noņemamu vai regulējamu (pēc nepieciešamības vai salikt nenoņemot no krēsla konstrukcijas) pēdu balstu</t>
  </si>
  <si>
    <t xml:space="preserve">Elektriski, mehāniski vai hidrauliski regulējama sēžas sekcijas rotācija pa labi vismaz uz 90º un pa kreisi vismaz uz 90º nemainot pārējo sekciju konfigurāciju, ar fiksāciju pēc pagrieziena uz 90º </t>
  </si>
  <si>
    <t>1)</t>
  </si>
  <si>
    <t>2)</t>
  </si>
  <si>
    <t>3)</t>
  </si>
  <si>
    <t>4)</t>
  </si>
  <si>
    <t>5)</t>
  </si>
  <si>
    <t>6)</t>
  </si>
  <si>
    <t>7)</t>
  </si>
  <si>
    <t>8)</t>
  </si>
  <si>
    <t>9)</t>
  </si>
  <si>
    <t>Bez atzveltnes un bez roku balstiem</t>
  </si>
  <si>
    <t>Augstuma regulāciju abos virzienos iespējams veikt nenoņemot svaru no krēsla</t>
  </si>
  <si>
    <t>Sēdekļa diametrs ne mazāks kā 340 mm</t>
  </si>
  <si>
    <t>EKK:</t>
  </si>
  <si>
    <t>Nomenklatūra:</t>
  </si>
  <si>
    <t>Drošas darbības svars (SWL) ne mazāk kā 100 kg</t>
  </si>
  <si>
    <t>Riteņu rotācija 360º, riteņu diametrs ne mazāk kā 50 mm</t>
  </si>
  <si>
    <t>Medicīnas ierīces klase (atsauce uz EK atbilstības deklarāciju)*</t>
  </si>
  <si>
    <t>3.</t>
  </si>
  <si>
    <t>4.</t>
  </si>
  <si>
    <t>8</t>
  </si>
  <si>
    <t xml:space="preserve">Taburete ar atzveltni </t>
  </si>
  <si>
    <t xml:space="preserve">Taburete bez atzveltnes </t>
  </si>
  <si>
    <t>Sēdekļa diametrs ne mazāk kā 340 mm</t>
  </si>
  <si>
    <t>Mīksts poliuretāna vai līdzvērtīgā materiāla sēdeklis ar platumu ne mazāk kā 7 cm</t>
  </si>
  <si>
    <t>Piegāde 4 nedēļu laikā no pasūtījuma;</t>
  </si>
  <si>
    <t>Taburete seglu tipa</t>
  </si>
  <si>
    <t>Seglu tipa sēdeklis</t>
  </si>
  <si>
    <r>
      <t xml:space="preserve">KOPĒJĀ VĒRTĒJAMĀ CENA </t>
    </r>
    <r>
      <rPr>
        <b/>
        <sz val="10"/>
        <color theme="1"/>
        <rFont val="Times New Roman"/>
        <family val="1"/>
        <charset val="186"/>
      </rPr>
      <t>bez PVN, EUR par 7.daļu</t>
    </r>
  </si>
  <si>
    <t>5.</t>
  </si>
  <si>
    <t xml:space="preserve"> </t>
  </si>
  <si>
    <t>6.</t>
  </si>
  <si>
    <t>Mobilais multifunkcionālais pacientu krēsls ar akumulatoru</t>
  </si>
  <si>
    <t>Mobilais multifunkcionālais pacientu krēsls bez akumulatora</t>
  </si>
  <si>
    <t>Mobilais multifunkcionālais pacientu krēsls  bez augstuma regulācijas ar akumulatoru</t>
  </si>
  <si>
    <t>Planšētes turētājs*</t>
  </si>
  <si>
    <t>*</t>
  </si>
  <si>
    <t>Nav obligāta prasība, šo aksesuāru piedāvātas cenas netiks vērtētas finanšu piedāvājuma ietvaros</t>
  </si>
  <si>
    <t>Krēsla bez augstuma regulācijas fiksēts augstums ne lielāks kā 55 cm</t>
  </si>
  <si>
    <t>Krēsla platums ar roku balstiem ne vairāk kā 95 cm</t>
  </si>
  <si>
    <t xml:space="preserve">Trendelenburga pozīcijas leņķis  -12° </t>
  </si>
  <si>
    <t>Iespējams ar vienu darbību izlīdzināt sekcijas līdz horizontālai pozīciji  kardiopulmonālas reanimācijas veikšanai (CPR pozīcija) un/vai līdz Trendelenburga pozīcijai</t>
  </si>
  <si>
    <t>Māsu pults funkcijas (nav integrēts krēsla konstrukcijā): visu sekciju pozīciju regulēšana, pults bloķēšana, Trendelenburga pozīcija, CPR pozīcija (ja paredzēta elektriska sekciju izlīdzināšana līdz horizontālai pozīcijai), iekāpšanas/izkāpšanas pozīcija</t>
  </si>
  <si>
    <t xml:space="preserve">Aprīkots ar regulējamiem un noņemamiem bez instrumentu palīdzības roku balstiem, kas atbalsta pozīcijas maiņu horizontālā  un vertikālā plaknē </t>
  </si>
  <si>
    <t>Iespējams pieregulēt roku balsta leņķi, lai veiktu asins noņemšanu/vai medikamentu ievadīšanu ergonomiski personālam un pacientam</t>
  </si>
  <si>
    <t>3-sekciju polsterēta elektriski regulējama virsma (atzveltne, sēžas un kāju sekcijas) ar roku un pēdu balstu</t>
  </si>
  <si>
    <t>Riteņu rotācija 360º, riteņu diametrs ne mazāk kā 75 mm</t>
  </si>
  <si>
    <t>Aprīkots ar 4 gumijotiem dubultriteņiem ar bremzēšanas sistēmu no krēsla labas un kreisas puses vai centrālo bremzēšanas sistēmu, vismaz viens ritenis antistatisks</t>
  </si>
  <si>
    <t>Drošas darbības svars (SWL) ne mazāk kā 180 kg</t>
  </si>
  <si>
    <t>Krēsls aprīkots ar integrēto akumulatoru ar uzlādes funkciju, kas nodrošina visu elektriski darbināmo elektromotoru funkcijas, ja krēsls atvienots no strāvas padeves</t>
  </si>
  <si>
    <t>*Planšetes turētāju uz fleksiblas kājiņas pie roku balstu zonas</t>
  </si>
  <si>
    <t>Mobilais multifunkcionālais pacientu krēsls ar augstuma regulāciju ar akumulatoru</t>
  </si>
  <si>
    <t>2.1</t>
  </si>
  <si>
    <t>2.2</t>
  </si>
  <si>
    <t>2.3</t>
  </si>
  <si>
    <t>2.4</t>
  </si>
  <si>
    <t>2.5</t>
  </si>
  <si>
    <t>3-sekciju polsterēta elektriski regulējama virsma (aizveltne, sēžas un kāju sekcijas) ar roku un pēdu balstiem</t>
  </si>
  <si>
    <t xml:space="preserve">Trendelenburga pozīcijas leņķis -12° </t>
  </si>
  <si>
    <t>Māsu pults funkcijas (nav integrēts krēsla konstrukcijā): visu sekciju pozīciju regulēšana, augstuma regulēšana nemainot pārējo sekciju konfigurāciju, pults bloķēšana, Trendelenburga pozīcija, CPR pozīcija, iekāpšanas/izkāpšanas pozīcija</t>
  </si>
  <si>
    <t>Aprīkots ar 4 gumijotiem dubultriteņiem ar centrālo bremzēšanas sistēmu, vismaz viens ritenis antistatisks</t>
  </si>
  <si>
    <t>Krēsls ar augstuma regulāciju ar akumulatoru (bez aksesuāriem)</t>
  </si>
  <si>
    <t>32.1</t>
  </si>
  <si>
    <t>32.2</t>
  </si>
  <si>
    <t>32.3</t>
  </si>
  <si>
    <t>32.4</t>
  </si>
  <si>
    <t>32.5</t>
  </si>
  <si>
    <t>KOPĒJĀ CENA par 1.1.pozīciju bez PVN, EUR:</t>
  </si>
  <si>
    <t>KOPĒJĀ CENA par 1.1.pozīciju ar PVN, EUR:</t>
  </si>
  <si>
    <t>Krēsls bez augstuma regulācijas bez akumulatora</t>
  </si>
  <si>
    <t>Mobilais multifunkcionālais pacientu krēsls  bez augstuma regulācijas bez akumulatora</t>
  </si>
  <si>
    <t>31.1</t>
  </si>
  <si>
    <t>31.2</t>
  </si>
  <si>
    <t>31.3</t>
  </si>
  <si>
    <t>31.4</t>
  </si>
  <si>
    <t>31.5</t>
  </si>
  <si>
    <t>Mobilais multifunkcionālais pacientu krēsls ar augstuma regulāciju bez akumulatora</t>
  </si>
  <si>
    <t>Barošana no tīkla 220V/50 Hz, vada garums ne mazāk 2 m (konstrukcijā paredzēta vieta drošai vada ar rozeti glabāšanai transportēšanas laikā)</t>
  </si>
  <si>
    <t>Aprīkots ar  regulējamu (var pielāgot pozīciju atkarībā no pacientu kāju garuma) un noņemamu (pēc nepieciešamības var salikt nenoņemot no krēsla konstrukcijas vai noņemt) pēdu balstu</t>
  </si>
  <si>
    <t xml:space="preserve">Taburete ar seglu tipa sēdekli un ar atzveltni </t>
  </si>
  <si>
    <t>Taburete seglu tipa ar atzveltni</t>
  </si>
  <si>
    <t>7.</t>
  </si>
  <si>
    <t>8.</t>
  </si>
  <si>
    <t>Taburetes ar roku pedāli</t>
  </si>
  <si>
    <t>Iespējams ar vienu darbību izlīdzināt sekcijas līdz horizontālai pozīcijai  kardiopulmonālas reanimācijas veikšanai (CPR pozīcija) un/vai līdz Trendelenburga pozīcijai</t>
  </si>
  <si>
    <t xml:space="preserve">Taburete </t>
  </si>
  <si>
    <t>Taburete ar trapecveida atzveltni ar noapaļotām malām</t>
  </si>
  <si>
    <t>Taburetes augstuma regulācija ar hidraulisku/pneimatisko rokas pedāli</t>
  </si>
  <si>
    <t>Pieejamas vismaz šādas taburetes modifikācijas:</t>
  </si>
  <si>
    <t xml:space="preserve">Taburete ar simetrisko tainstūrveida atzveltni </t>
  </si>
  <si>
    <t>Sēdekļa diametrs ne mazāks kā 350 mm</t>
  </si>
  <si>
    <t>Modifikācijas:</t>
  </si>
  <si>
    <t>Atzveltnes augstuma regulācijas diapazons ne mazāk kā 10 cm</t>
  </si>
  <si>
    <t>Iepirkuma "Ārstniecības krēslu piegāde"</t>
  </si>
  <si>
    <t>Ārstniecības krēslu piegāde</t>
  </si>
  <si>
    <t>Saturs</t>
  </si>
  <si>
    <t>Pielikums Nr._</t>
  </si>
  <si>
    <t xml:space="preserve">Tehniskā specifikācija/Tehniskais-finanšu piedāvājums </t>
  </si>
  <si>
    <t xml:space="preserve">Finanšu piedāvājumā pretendentam jāietver visi izdevumi un izmaksas, kas saistītas ar Preces piegādi un transportu; </t>
  </si>
  <si>
    <t>** Parametru atbilstību pamatot ar norādi uz tehniskajām datu lapām ("data sheet'') jeb informatīviem materiāliem, kas apliecina atbilstību (oriģinālvalodā un tulkojumi valsts valodā), norādot atsauci tehniskajā piedāvājumā uz konkrēto lapaspusi. Informatīvajos materiālos pretendents atzīmē uz kuru iepirkuma tehniskās specifikācijas pozīciju pievienotā informācija attiecināma;</t>
  </si>
  <si>
    <t>Visas piedāvātās Preces ir jaunas (ražotas ne vēlāk kā 12 mēnešu laikā no pasūtījuma brīža), iepriekš nelietotas un nesatur iepriekš lietotas vai atjaunotas sastāvdaļas vai komponentes;</t>
  </si>
  <si>
    <t>Piedāvājumam jāpievieno Preces ražotāja izsniegta autorizācijas vēstule, kas apliecina, ka pretendents tiesīgs izplatīt un nodrošināt servisu (ja paredzēts) piedāvātai Precei Latvijas Republikā;</t>
  </si>
  <si>
    <t>1.daļa Mobilais multifunkcionālais pacientu krēsls ar akumulatoru</t>
  </si>
  <si>
    <r>
      <t xml:space="preserve">KOPĒJĀ VĒRTĒJAMĀ CENA </t>
    </r>
    <r>
      <rPr>
        <b/>
        <sz val="10"/>
        <color theme="1"/>
        <rFont val="Times New Roman"/>
        <family val="1"/>
        <charset val="186"/>
      </rPr>
      <t>bez PVN, EUR par 1.daļu</t>
    </r>
  </si>
  <si>
    <r>
      <t xml:space="preserve">KOPĒJĀ VĒRTĒJAMĀ CENA ar </t>
    </r>
    <r>
      <rPr>
        <b/>
        <sz val="10"/>
        <color theme="1"/>
        <rFont val="Times New Roman"/>
        <family val="1"/>
        <charset val="186"/>
      </rPr>
      <t>PVN, EUR</t>
    </r>
  </si>
  <si>
    <r>
      <t>Piedāvātajām Precēm garantijas termiņš (</t>
    </r>
    <r>
      <rPr>
        <i/>
        <sz val="10"/>
        <rFont val="Times New Roman"/>
        <family val="1"/>
        <charset val="186"/>
      </rPr>
      <t>nosaka Pretendents</t>
    </r>
    <r>
      <rPr>
        <sz val="10"/>
        <rFont val="Times New Roman"/>
        <family val="1"/>
        <charset val="186"/>
      </rPr>
      <t>) ir ___ (______________) mēneši no pieņemšanas-nodošanas akta abpusējas parakstīšanas brīža, bet ne mazāk kā 24 mēneši;</t>
    </r>
  </si>
  <si>
    <t>.daļa</t>
  </si>
  <si>
    <t>Aprīkots ar turētāju infūziju statīvam (vēlams- konstrukcijā paredzēta iespēja ielikt statīvu gan no labas, gan no kreisas puses atkarībā no rokas, uz kuras veikta manipulācija)</t>
  </si>
  <si>
    <t>Teleskopisko nerūsējošā tērauda infūziju statīvu ar četriem āķiem un augstuma regulāciju ne mazāk kā 15 cm amplitūdā</t>
  </si>
  <si>
    <t xml:space="preserve">Lampiņu uz fleksiblas kājiņas pie galvas zonas </t>
  </si>
  <si>
    <t>Galvas plakanu trapecveida mīkstu spilventiņu, kas fiksējas uz atzveltnes. Var regulēt spilventiņa pozīciju gar atzveltenes garumu</t>
  </si>
  <si>
    <t>*Grozs mantu izvietošanai, kas integrēts krēsla konstrukcijā un netraucē sekciju pozīciju maiņai</t>
  </si>
  <si>
    <t>*Pretendenta tehniskajā piedāvājumā norāda Preces ražotāju un modeli atbilstošos parametrus;</t>
  </si>
  <si>
    <t>***Piedāvātās preces  EK atbilstības deklarācijas kopija, atbilstoši direktīvas EEK 93/42 vai regulas 2017/745 prasībām un CE sertifikāta kopija (ja ražotājs noteicis ierīču klasi: I klases sterilas ierīces un I klases ierīces ar mērīšanas funkciju, IIa, IIb vai III klases ierīces), ja ražotājs definējis Preci kā medicīnas ierīci;</t>
  </si>
  <si>
    <t>Medicīnas ierīces klase (atsauce uz EK atbilstības deklarāciju)***</t>
  </si>
  <si>
    <t>Elektriski regulējams kāju sekcijas leņķis no ne vairāk kā       -30º līdz ne mazāk kā 0º</t>
  </si>
  <si>
    <t>Ja Pretendents nevar nodrošināt šos aksesuārus, piedāvājums netiks noraidīts.</t>
  </si>
  <si>
    <t>2.daļa Mobilais multifunkcionālais pacientu krēsls bez akumulatora</t>
  </si>
  <si>
    <t>****Paredzamais daudzums tiek izmantots pretendentu finanšu piedāvājumu objektīvai vērtēšanai. Līgumi tiek slēgti par vienas vienības cenu, nosakot visa iepirkuma kopējo apjomu naudas izteiksmē un nenosakot katras pozīcijas apjomu.</t>
  </si>
  <si>
    <t>Paredzamais daudzums (gab.)****:</t>
  </si>
  <si>
    <t>Medicīnas ierīces klase (atsauce uz EK atbilstības deklarāciju)***:</t>
  </si>
  <si>
    <t>Sēžas sekcijas platums 60 ±5 cm, 3 sekciju garums 210 ±5cm</t>
  </si>
  <si>
    <t xml:space="preserve">3.daļa LOR pacientu krēsls </t>
  </si>
  <si>
    <t>KOPĒJĀ CENA par 1.2.pozīciju bez PVN, EUR:</t>
  </si>
  <si>
    <t>KOPĒJĀ CENA par 1.2.pozīciju ar PVN, EUR:</t>
  </si>
  <si>
    <t>KOPĒJĀ CENA par 2.2.pozīciju bez PVN, EUR:</t>
  </si>
  <si>
    <t>KOPĒJĀ CENA par 2.2.pozīciju ar PVN, EUR:</t>
  </si>
  <si>
    <r>
      <t xml:space="preserve">KOPĒJĀ VĒRTĒJAMĀ CENA </t>
    </r>
    <r>
      <rPr>
        <b/>
        <sz val="10"/>
        <color theme="1"/>
        <rFont val="Times New Roman"/>
        <family val="1"/>
        <charset val="186"/>
      </rPr>
      <t>bez PVN, EUR par 2.daļu</t>
    </r>
  </si>
  <si>
    <t>KOPĒJĀ CENA par 2.1.pozīciju bez PVN, EUR:</t>
  </si>
  <si>
    <t>KOPĒJĀ CENA par 2.1.pozīciju ar PVN, EUR:</t>
  </si>
  <si>
    <r>
      <t xml:space="preserve">KOPĒJĀ VĒRTĒJAMĀ CENA </t>
    </r>
    <r>
      <rPr>
        <b/>
        <sz val="10"/>
        <color theme="1"/>
        <rFont val="Times New Roman"/>
        <family val="1"/>
        <charset val="186"/>
      </rPr>
      <t>bez PVN, EUR par 3.daļu</t>
    </r>
  </si>
  <si>
    <t>Sēžas sekcijas platums 60 ±5 cm, 3 sekciju garums ar galvas un pēdu balstiem 210 ±10 cm</t>
  </si>
  <si>
    <t xml:space="preserve">Visu sekciju polsterējuma biezums ne mazāk kā 5 cm. Polsterējuma materiāls ūdensnecaurlaidīgs, elpojošs, ugunsdrošs, paredzēts mazgāšanai un dezinfekcijai ar spirtu saturošiem līdzekļiem (ja paredzēts lietot citus līdzekļus, lūdzu norādīt), vēlams polsterējuma materiāls ar antibakteriālām īpašībām  </t>
  </si>
  <si>
    <t xml:space="preserve">Polsterējuma materiāls ūdensnecaurlaidīgs, elpojošs, ugunsdrošs, paredzēts mazgāšanai un dezinfekcijai ar spirtu saturošiem līdzekļiem (ja paredzēts lietot citus līdzekļus, lūdzu norādīt), vēlams polsterējuma materiāls ar antibakteriālām īpašībām  </t>
  </si>
  <si>
    <t>KOPĒJĀ CENA par 4.pozīciju bez PVN, EUR:</t>
  </si>
  <si>
    <t>KOPĒJĀ CENA par 4.pozīciju ar PVN, EUR:</t>
  </si>
  <si>
    <r>
      <t xml:space="preserve">KOPĒJĀ VĒRTĒJAMĀ CENA </t>
    </r>
    <r>
      <rPr>
        <b/>
        <sz val="10"/>
        <color theme="1"/>
        <rFont val="Times New Roman"/>
        <family val="1"/>
        <charset val="186"/>
      </rPr>
      <t>bez PVN, EUR par 4.daļu</t>
    </r>
  </si>
  <si>
    <t>Taburetes piemērotas lietošanai slimnīcā ārstniecības personālam operāciju zālēs</t>
  </si>
  <si>
    <t>Augstuma regulācija ar hidraulisku/pneimatisko kājas pedāli</t>
  </si>
  <si>
    <t>Augstuma regulācijas diapazona apakšējā robeža ne lielāka kā 55 cm, augšējā robeža ne mazāk kā 65 cm, diapazons ne mazāk kā 15 cm</t>
  </si>
  <si>
    <t>Augstuma regulācijas diapazona apakšējā robeža ne lielāka kā 57 cm, augšējā robeža ne mazāk kā 65 cm, diapazons ne mazāk kā 15 cm</t>
  </si>
  <si>
    <t>Taburete ar kāju pedāli</t>
  </si>
  <si>
    <t>4.daļa Taburete ar kāju pedāli</t>
  </si>
  <si>
    <t>Taburete balstās uz apaļas vai 5 staru hromēta/krāsota metāla (tērauds vai alumīnijs) pamatnes, kas aprīkota ar vismaz 5 dubultriteņiem, vismaz 1 ritenis antistatisks. Vēlams, lai pamatne būtu papildus aprīkota ar metāla (tērauds/alumīnijs) riņķi, kas atvieglo personālam taburetes pārvietošanu ar kājām</t>
  </si>
  <si>
    <t>Taburete ar kāju pedāli un atzveltni</t>
  </si>
  <si>
    <t>5.daļa Taburete ar kāju pedāli un atzveltni</t>
  </si>
  <si>
    <t>KOPĒJĀ CENA par 5.pozīciju bez PVN, EUR:</t>
  </si>
  <si>
    <t>KOPĒJĀ CENA par 5.pozīciju ar PVN, EUR:</t>
  </si>
  <si>
    <r>
      <t xml:space="preserve">KOPĒJĀ VĒRTĒJAMĀ CENA </t>
    </r>
    <r>
      <rPr>
        <b/>
        <sz val="10"/>
        <color theme="1"/>
        <rFont val="Times New Roman"/>
        <family val="1"/>
        <charset val="186"/>
      </rPr>
      <t>bez PVN, EUR par 5.daļu</t>
    </r>
  </si>
  <si>
    <t>6.daļa Taburete seglu tipa</t>
  </si>
  <si>
    <t>KOPĒJĀ CENA par 6.pozīciju bez PVN, EUR:</t>
  </si>
  <si>
    <t>KOPĒJĀ CENA par 6.pozīciju ar PVN, EUR:</t>
  </si>
  <si>
    <r>
      <t xml:space="preserve">KOPĒJĀ VĒRTĒJAMĀ CENA </t>
    </r>
    <r>
      <rPr>
        <b/>
        <sz val="10"/>
        <color theme="1"/>
        <rFont val="Times New Roman"/>
        <family val="1"/>
        <charset val="186"/>
      </rPr>
      <t>bez PVN, EUR par 6.daļu</t>
    </r>
  </si>
  <si>
    <t>KOPĒJĀ CENA par 7.pozīciju bez PVN, EUR:</t>
  </si>
  <si>
    <t>KOPĒJĀ CENA par 7.pozīciju ar PVN, EUR:</t>
  </si>
  <si>
    <t>Atzveltne trapecveida ar noapaļotām malām, ar augstuma regulāciju, simetriski atbalsta muguru, augstuma regulācijas diapazons ne mazāk kā 10 cm</t>
  </si>
  <si>
    <t>7.daļa Taburete seglu tipa ar atzveltni</t>
  </si>
  <si>
    <t>8.daļa Taburetes ar roku pedāli</t>
  </si>
  <si>
    <t>KOPĒJĀ CENA par 8.pozīciju bez PVN, EUR:</t>
  </si>
  <si>
    <t>Taburete ar asimetrisko taisnstūrveida atzveltni uz labo/kreiso pusi</t>
  </si>
  <si>
    <t>7.1</t>
  </si>
  <si>
    <t>7.2</t>
  </si>
  <si>
    <t>7.3</t>
  </si>
  <si>
    <t>7.4</t>
  </si>
  <si>
    <t>Taburetes piemērotas lietošanai slimnīcā ārstniecības personālam procedūru telpās</t>
  </si>
  <si>
    <t>Taburete bez atzveltnes (informatīvs attēls sk.zemāk)</t>
  </si>
  <si>
    <t>Taburete ar simetrisko tainstūrveida atzveltni  (informatīvs attēls sk.zemāk)</t>
  </si>
  <si>
    <t>Taburete ar asimetrisko tainstūrveida atzveltni uz labo/kreiso pusi (puse tiek precizēta pasūtījuma veikšanas laika) (informatīvs attēls sk.zemāk)</t>
  </si>
  <si>
    <t>Taburete ar trapecveida atzveltni ar noapaļotām malām (informatīvs attēls sk.zemāk)</t>
  </si>
  <si>
    <t>Augstuma regulācijas diapazona apakšējā robeža ne lielāka kā 57 cm, augšējā robeža ne mazāk kā 65 cm, diapazona amplitūda ne mazāk kā 15 cm</t>
  </si>
  <si>
    <r>
      <t xml:space="preserve">KOPĒJĀ VĒRTĒJAMĀ CENA </t>
    </r>
    <r>
      <rPr>
        <b/>
        <sz val="10"/>
        <color theme="1"/>
        <rFont val="Times New Roman"/>
        <family val="1"/>
        <charset val="186"/>
      </rPr>
      <t>bez PVN, EUR par 8.daļu</t>
    </r>
  </si>
  <si>
    <t>52393/23121</t>
  </si>
  <si>
    <t>Taburete seglu tipa ar kāju pedāli</t>
  </si>
  <si>
    <t>Taburete seglu tipa ar kāju pedāli un atzveltni</t>
  </si>
  <si>
    <t>KOPĒJĀ CENA par 8.pozīciju ar PVN, EUR:</t>
  </si>
  <si>
    <t xml:space="preserve">Pielikums Nr.2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</si>
</sst>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_-[$Ls-426]\ * #,##0.00_-;\-[$Ls-426]\ * #,##0.00_-;_-[$Ls-426]\ * &quot;-&quot;??_-;_-@_-"/>
    <numFmt numFmtId="165" formatCode="_-[$€-2]\ * #,##0.00_-;\-[$€-2]\ * #,##0.00_-;_-[$€-2]\ * &quot;-&quot;??_-;_-@_-"/>
  </numFmts>
  <fonts count="22" x14ac:knownFonts="1">
    <font>
      <sz val="11"/>
      <color theme="1"/>
      <name val="Calibri"/>
      <family val="2"/>
      <charset val="186"/>
      <scheme val="minor"/>
    </font>
    <font>
      <sz val="10"/>
      <color theme="1"/>
      <name val="Times New Roman"/>
      <family val="1"/>
      <charset val="186"/>
    </font>
    <font>
      <b/>
      <sz val="10"/>
      <name val="Times New Roman"/>
      <family val="1"/>
      <charset val="186"/>
    </font>
    <font>
      <b/>
      <sz val="10"/>
      <color theme="1"/>
      <name val="Times New Roman"/>
      <family val="1"/>
      <charset val="186"/>
    </font>
    <font>
      <b/>
      <sz val="12"/>
      <name val="Times New Roman"/>
      <family val="1"/>
      <charset val="186"/>
    </font>
    <font>
      <b/>
      <i/>
      <sz val="10"/>
      <name val="Times New Roman"/>
      <family val="1"/>
      <charset val="186"/>
    </font>
    <font>
      <sz val="10"/>
      <name val="Times New Roman"/>
      <family val="1"/>
      <charset val="186"/>
    </font>
    <font>
      <sz val="10"/>
      <name val="Arial"/>
      <family val="2"/>
      <charset val="186"/>
    </font>
    <font>
      <sz val="11"/>
      <color theme="1"/>
      <name val="Calibri"/>
      <family val="2"/>
      <charset val="186"/>
      <scheme val="minor"/>
    </font>
    <font>
      <sz val="10"/>
      <name val="Calibri"/>
      <family val="2"/>
      <charset val="186"/>
    </font>
    <font>
      <b/>
      <i/>
      <sz val="10"/>
      <name val="Times New Roman"/>
      <family val="1"/>
    </font>
    <font>
      <b/>
      <sz val="12"/>
      <color theme="1"/>
      <name val="Times New Roman"/>
      <family val="1"/>
      <charset val="186"/>
    </font>
    <font>
      <i/>
      <sz val="12"/>
      <color theme="1"/>
      <name val="Times New Roman"/>
      <family val="1"/>
      <charset val="186"/>
    </font>
    <font>
      <b/>
      <i/>
      <sz val="12"/>
      <color theme="1"/>
      <name val="Times New Roman"/>
      <family val="1"/>
      <charset val="186"/>
    </font>
    <font>
      <b/>
      <sz val="12"/>
      <name val="Times New Roman"/>
      <family val="1"/>
    </font>
    <font>
      <sz val="10"/>
      <name val="Times New Roman"/>
      <family val="1"/>
    </font>
    <font>
      <sz val="11"/>
      <color theme="1"/>
      <name val="Times New Roman"/>
      <family val="1"/>
      <charset val="186"/>
    </font>
    <font>
      <b/>
      <i/>
      <sz val="10"/>
      <color theme="1"/>
      <name val="Times New Roman"/>
      <family val="1"/>
      <charset val="186"/>
    </font>
    <font>
      <sz val="10"/>
      <color rgb="FF000000"/>
      <name val="Times New Roman"/>
      <family val="1"/>
      <charset val="186"/>
    </font>
    <font>
      <b/>
      <sz val="11"/>
      <color theme="1"/>
      <name val="Times New Roman"/>
      <family val="1"/>
      <charset val="186"/>
    </font>
    <font>
      <i/>
      <sz val="10"/>
      <name val="Times New Roman"/>
      <family val="1"/>
      <charset val="186"/>
    </font>
    <font>
      <sz val="12"/>
      <name val="Times New Roman"/>
      <family val="1"/>
      <charset val="186"/>
    </font>
  </fonts>
  <fills count="6">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
      <patternFill patternType="solid">
        <fgColor rgb="FFF4B083"/>
        <bgColor indexed="64"/>
      </patternFill>
    </fill>
    <fill>
      <patternFill patternType="solid">
        <fgColor rgb="FFFFFFFF"/>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diagonal/>
    </border>
    <border>
      <left/>
      <right/>
      <top/>
      <bottom style="thin">
        <color auto="1"/>
      </bottom>
      <diagonal/>
    </border>
  </borders>
  <cellStyleXfs count="5">
    <xf numFmtId="0" fontId="0" fillId="0" borderId="0"/>
    <xf numFmtId="164" fontId="1" fillId="0" borderId="0">
      <alignment vertical="center" wrapText="1"/>
    </xf>
    <xf numFmtId="0" fontId="7" fillId="0" borderId="0"/>
    <xf numFmtId="44" fontId="8" fillId="0" borderId="0" applyFont="0" applyFill="0" applyBorder="0" applyAlignment="0" applyProtection="0"/>
    <xf numFmtId="9" fontId="8" fillId="0" borderId="0" applyFont="0" applyFill="0" applyBorder="0" applyAlignment="0" applyProtection="0"/>
  </cellStyleXfs>
  <cellXfs count="122">
    <xf numFmtId="0" fontId="0" fillId="0" borderId="0" xfId="0"/>
    <xf numFmtId="0" fontId="4" fillId="2" borderId="2" xfId="1" applyNumberFormat="1" applyFont="1" applyFill="1" applyBorder="1" applyAlignment="1">
      <alignment horizontal="left" vertical="top" wrapText="1"/>
    </xf>
    <xf numFmtId="49" fontId="5" fillId="3" borderId="2" xfId="1" applyNumberFormat="1" applyFont="1" applyFill="1" applyBorder="1" applyAlignment="1">
      <alignment horizontal="right" vertical="center" wrapText="1"/>
    </xf>
    <xf numFmtId="0" fontId="5" fillId="3" borderId="2" xfId="1" quotePrefix="1" applyNumberFormat="1" applyFont="1" applyFill="1" applyBorder="1" applyAlignment="1">
      <alignment vertical="center" wrapText="1"/>
    </xf>
    <xf numFmtId="0" fontId="6" fillId="0" borderId="4" xfId="2" applyFont="1" applyFill="1" applyBorder="1" applyAlignment="1">
      <alignment horizontal="left" vertical="top" wrapText="1"/>
    </xf>
    <xf numFmtId="0" fontId="6" fillId="0" borderId="1" xfId="2" applyFont="1" applyFill="1" applyBorder="1" applyAlignment="1">
      <alignment horizontal="left" vertical="top" wrapText="1"/>
    </xf>
    <xf numFmtId="49" fontId="5" fillId="3" borderId="4" xfId="1" applyNumberFormat="1" applyFont="1" applyFill="1" applyBorder="1" applyAlignment="1">
      <alignment horizontal="right" vertical="center" wrapText="1"/>
    </xf>
    <xf numFmtId="49" fontId="6" fillId="0" borderId="2" xfId="1" quotePrefix="1" applyNumberFormat="1" applyFont="1" applyFill="1" applyBorder="1" applyAlignment="1">
      <alignment horizontal="right" vertical="center" wrapText="1"/>
    </xf>
    <xf numFmtId="49" fontId="6" fillId="0" borderId="3" xfId="1" quotePrefix="1" applyNumberFormat="1" applyFont="1" applyFill="1" applyBorder="1" applyAlignment="1">
      <alignment horizontal="left" vertical="center" wrapText="1"/>
    </xf>
    <xf numFmtId="49" fontId="5" fillId="3" borderId="4" xfId="1" applyNumberFormat="1" applyFont="1" applyFill="1" applyBorder="1" applyAlignment="1">
      <alignment horizontal="left" vertical="center" wrapText="1"/>
    </xf>
    <xf numFmtId="0" fontId="5" fillId="3" borderId="1" xfId="1" quotePrefix="1" applyNumberFormat="1" applyFont="1" applyFill="1" applyBorder="1" applyAlignment="1">
      <alignment vertical="center" wrapText="1"/>
    </xf>
    <xf numFmtId="0" fontId="0" fillId="0" borderId="0" xfId="0" applyAlignment="1">
      <alignment wrapText="1"/>
    </xf>
    <xf numFmtId="49" fontId="6" fillId="0" borderId="4" xfId="1" quotePrefix="1" applyNumberFormat="1" applyFont="1" applyFill="1" applyBorder="1" applyAlignment="1">
      <alignment horizontal="left" vertical="center" wrapText="1"/>
    </xf>
    <xf numFmtId="0" fontId="1" fillId="0" borderId="0" xfId="1" applyNumberFormat="1" applyFont="1" applyFill="1" applyBorder="1" applyAlignment="1">
      <alignment horizontal="center" vertical="center" wrapText="1"/>
    </xf>
    <xf numFmtId="0" fontId="6" fillId="0" borderId="1" xfId="2" applyFont="1" applyFill="1" applyBorder="1" applyAlignment="1">
      <alignment horizontal="left" vertical="top" wrapText="1" indent="1"/>
    </xf>
    <xf numFmtId="0" fontId="6" fillId="0" borderId="2" xfId="2" applyFont="1" applyFill="1" applyBorder="1" applyAlignment="1">
      <alignment horizontal="left" vertical="top" wrapText="1"/>
    </xf>
    <xf numFmtId="0" fontId="10" fillId="3" borderId="1" xfId="1" quotePrefix="1" applyNumberFormat="1" applyFont="1" applyFill="1" applyBorder="1" applyAlignment="1">
      <alignment horizontal="center" vertical="center" wrapText="1"/>
    </xf>
    <xf numFmtId="0" fontId="1" fillId="0" borderId="2" xfId="1" applyNumberFormat="1" applyFont="1" applyFill="1" applyBorder="1" applyAlignment="1">
      <alignment vertical="center" wrapText="1"/>
    </xf>
    <xf numFmtId="0" fontId="1" fillId="0" borderId="3" xfId="1" applyNumberFormat="1" applyFont="1" applyFill="1" applyBorder="1" applyAlignment="1">
      <alignment vertical="center" wrapText="1"/>
    </xf>
    <xf numFmtId="0" fontId="1" fillId="0" borderId="1" xfId="1" applyNumberFormat="1" applyFont="1" applyFill="1" applyBorder="1" applyAlignment="1">
      <alignment vertical="center" wrapText="1"/>
    </xf>
    <xf numFmtId="0" fontId="1" fillId="0" borderId="1" xfId="1" applyNumberFormat="1" applyFont="1" applyFill="1" applyBorder="1" applyAlignment="1">
      <alignment horizontal="center" vertical="center" wrapText="1"/>
    </xf>
    <xf numFmtId="0" fontId="0" fillId="3" borderId="4" xfId="0" applyFill="1" applyBorder="1"/>
    <xf numFmtId="44" fontId="3" fillId="3" borderId="1" xfId="3" applyFont="1" applyFill="1" applyBorder="1" applyAlignment="1">
      <alignment vertical="center" wrapText="1"/>
    </xf>
    <xf numFmtId="0" fontId="2" fillId="3" borderId="3" xfId="2" quotePrefix="1" applyNumberFormat="1" applyFont="1" applyFill="1" applyBorder="1" applyAlignment="1">
      <alignment horizontal="right" readingOrder="1"/>
    </xf>
    <xf numFmtId="0" fontId="1" fillId="3" borderId="4" xfId="1" applyNumberFormat="1" applyFont="1" applyFill="1" applyBorder="1" applyAlignment="1">
      <alignment vertical="center" wrapText="1"/>
    </xf>
    <xf numFmtId="44" fontId="1" fillId="0" borderId="1" xfId="3" applyFont="1" applyFill="1" applyBorder="1" applyAlignment="1">
      <alignment vertical="center" wrapText="1"/>
    </xf>
    <xf numFmtId="9" fontId="1" fillId="0" borderId="1" xfId="4" applyFont="1" applyFill="1" applyBorder="1" applyAlignment="1">
      <alignment vertical="center" wrapText="1"/>
    </xf>
    <xf numFmtId="49" fontId="4" fillId="2" borderId="2" xfId="1" applyNumberFormat="1" applyFont="1" applyFill="1" applyBorder="1" applyAlignment="1">
      <alignment horizontal="right" vertical="center"/>
    </xf>
    <xf numFmtId="49" fontId="4" fillId="2" borderId="3" xfId="1" applyNumberFormat="1" applyFont="1" applyFill="1" applyBorder="1" applyAlignment="1">
      <alignment horizontal="left" vertical="center"/>
    </xf>
    <xf numFmtId="0" fontId="1" fillId="0" borderId="1" xfId="0" applyFont="1" applyBorder="1" applyAlignment="1">
      <alignment wrapText="1"/>
    </xf>
    <xf numFmtId="0" fontId="6" fillId="0" borderId="3" xfId="2" quotePrefix="1" applyNumberFormat="1" applyFont="1" applyFill="1" applyBorder="1" applyAlignment="1">
      <alignment horizontal="right" readingOrder="1"/>
    </xf>
    <xf numFmtId="0" fontId="6" fillId="0" borderId="0" xfId="2" applyFont="1" applyFill="1" applyBorder="1" applyAlignment="1">
      <alignment horizontal="left" vertical="top" wrapText="1"/>
    </xf>
    <xf numFmtId="0" fontId="1" fillId="0" borderId="1" xfId="0" applyFont="1" applyBorder="1" applyAlignment="1">
      <alignment vertical="top" wrapText="1"/>
    </xf>
    <xf numFmtId="0" fontId="0" fillId="3" borderId="4" xfId="0" applyFill="1" applyBorder="1" applyAlignment="1">
      <alignment wrapText="1"/>
    </xf>
    <xf numFmtId="0" fontId="1" fillId="0" borderId="1" xfId="0" applyFont="1" applyFill="1" applyBorder="1" applyAlignment="1">
      <alignment wrapText="1"/>
    </xf>
    <xf numFmtId="0" fontId="6" fillId="0" borderId="4" xfId="2" quotePrefix="1" applyNumberFormat="1" applyFont="1" applyFill="1" applyBorder="1" applyAlignment="1">
      <alignment horizontal="right" readingOrder="1"/>
    </xf>
    <xf numFmtId="0" fontId="1" fillId="0" borderId="0" xfId="0" applyFont="1" applyAlignment="1">
      <alignment wrapText="1"/>
    </xf>
    <xf numFmtId="0" fontId="15" fillId="0" borderId="1" xfId="2" applyNumberFormat="1" applyFont="1" applyFill="1" applyBorder="1" applyAlignment="1">
      <alignment horizontal="left" vertical="center" wrapText="1"/>
    </xf>
    <xf numFmtId="0" fontId="6" fillId="0" borderId="1" xfId="2" applyNumberFormat="1" applyFont="1" applyFill="1" applyBorder="1" applyAlignment="1">
      <alignment horizontal="left" vertical="center" wrapText="1"/>
    </xf>
    <xf numFmtId="0" fontId="2" fillId="0" borderId="2" xfId="0" quotePrefix="1" applyNumberFormat="1" applyFont="1" applyFill="1" applyBorder="1" applyAlignment="1">
      <alignment horizontal="right" vertical="top" wrapText="1"/>
    </xf>
    <xf numFmtId="0" fontId="1" fillId="0" borderId="1" xfId="0" applyFont="1" applyBorder="1" applyAlignment="1">
      <alignment horizontal="right" vertical="center" wrapText="1"/>
    </xf>
    <xf numFmtId="0" fontId="17" fillId="5" borderId="1" xfId="0" applyFont="1" applyFill="1" applyBorder="1" applyAlignment="1">
      <alignment horizontal="center" vertical="center" wrapText="1"/>
    </xf>
    <xf numFmtId="0" fontId="0" fillId="2" borderId="3" xfId="0" applyFill="1" applyBorder="1"/>
    <xf numFmtId="0" fontId="10" fillId="3" borderId="1" xfId="1" quotePrefix="1" applyNumberFormat="1" applyFont="1" applyFill="1" applyBorder="1" applyAlignment="1">
      <alignment vertical="center" wrapText="1"/>
    </xf>
    <xf numFmtId="0" fontId="14" fillId="2" borderId="2" xfId="1" applyNumberFormat="1" applyFont="1" applyFill="1" applyBorder="1" applyAlignment="1">
      <alignment horizontal="left" vertical="top" wrapText="1"/>
    </xf>
    <xf numFmtId="0" fontId="0" fillId="2" borderId="4" xfId="0" applyFill="1" applyBorder="1"/>
    <xf numFmtId="0" fontId="2" fillId="0" borderId="5" xfId="0" quotePrefix="1" applyNumberFormat="1" applyFont="1" applyFill="1" applyBorder="1" applyAlignment="1">
      <alignment horizontal="right" vertical="top" wrapText="1"/>
    </xf>
    <xf numFmtId="0" fontId="0" fillId="0" borderId="6" xfId="0" applyBorder="1"/>
    <xf numFmtId="0" fontId="10" fillId="3" borderId="2" xfId="1" quotePrefix="1" applyNumberFormat="1" applyFont="1" applyFill="1" applyBorder="1" applyAlignment="1">
      <alignment horizontal="center" vertical="center" wrapText="1"/>
    </xf>
    <xf numFmtId="0" fontId="6" fillId="0" borderId="3" xfId="2" quotePrefix="1" applyNumberFormat="1" applyFont="1" applyFill="1" applyBorder="1" applyAlignment="1">
      <alignment horizontal="right" readingOrder="1"/>
    </xf>
    <xf numFmtId="0" fontId="2" fillId="0" borderId="0" xfId="0" applyFont="1" applyAlignment="1">
      <alignment horizontal="right" vertical="center"/>
    </xf>
    <xf numFmtId="0" fontId="18" fillId="0" borderId="0" xfId="0" applyFont="1" applyAlignment="1">
      <alignment horizontal="right" vertical="center"/>
    </xf>
    <xf numFmtId="0" fontId="1" fillId="0" borderId="0" xfId="0" applyFont="1" applyAlignment="1">
      <alignment horizontal="right" vertical="center"/>
    </xf>
    <xf numFmtId="49" fontId="4" fillId="2" borderId="2" xfId="1" applyNumberFormat="1" applyFont="1" applyFill="1" applyBorder="1" applyAlignment="1">
      <alignment horizontal="right" vertical="center" wrapText="1"/>
    </xf>
    <xf numFmtId="49" fontId="4" fillId="2" borderId="3" xfId="1" applyNumberFormat="1" applyFont="1" applyFill="1" applyBorder="1" applyAlignment="1">
      <alignment horizontal="left" vertical="center" wrapText="1"/>
    </xf>
    <xf numFmtId="0" fontId="10" fillId="3" borderId="2" xfId="1" quotePrefix="1" applyNumberFormat="1" applyFont="1" applyFill="1" applyBorder="1" applyAlignment="1">
      <alignment vertical="center" wrapText="1"/>
    </xf>
    <xf numFmtId="44" fontId="1" fillId="0" borderId="3" xfId="3" applyFont="1" applyFill="1" applyBorder="1" applyAlignment="1">
      <alignment vertical="center" wrapText="1"/>
    </xf>
    <xf numFmtId="0" fontId="6" fillId="0" borderId="4" xfId="2" applyFont="1" applyFill="1" applyBorder="1" applyAlignment="1">
      <alignment horizontal="left" vertical="top"/>
    </xf>
    <xf numFmtId="49" fontId="6" fillId="0" borderId="3" xfId="1" quotePrefix="1" applyNumberFormat="1" applyFont="1" applyFill="1" applyBorder="1" applyAlignment="1">
      <alignment horizontal="right" vertical="top" wrapText="1"/>
    </xf>
    <xf numFmtId="0" fontId="2" fillId="3" borderId="3" xfId="2" quotePrefix="1" applyNumberFormat="1" applyFont="1" applyFill="1" applyBorder="1" applyAlignment="1">
      <alignment horizontal="right" vertical="center" readingOrder="1"/>
    </xf>
    <xf numFmtId="0" fontId="6" fillId="0" borderId="3" xfId="2" quotePrefix="1" applyNumberFormat="1" applyFont="1" applyFill="1" applyBorder="1" applyAlignment="1">
      <alignment horizontal="right" vertical="center" readingOrder="1"/>
    </xf>
    <xf numFmtId="0" fontId="6" fillId="0" borderId="2" xfId="1" quotePrefix="1" applyNumberFormat="1" applyFont="1" applyFill="1" applyBorder="1" applyAlignment="1">
      <alignment horizontal="right" vertical="center" wrapText="1"/>
    </xf>
    <xf numFmtId="0" fontId="10" fillId="3" borderId="2" xfId="1" quotePrefix="1" applyNumberFormat="1" applyFont="1" applyFill="1" applyBorder="1" applyAlignment="1">
      <alignment horizontal="left" vertical="center" wrapText="1"/>
    </xf>
    <xf numFmtId="0" fontId="0" fillId="2" borderId="4" xfId="0" applyFill="1" applyBorder="1" applyAlignment="1">
      <alignment wrapText="1"/>
    </xf>
    <xf numFmtId="0" fontId="0" fillId="2" borderId="3" xfId="0" applyFill="1" applyBorder="1" applyAlignment="1">
      <alignment wrapText="1"/>
    </xf>
    <xf numFmtId="0" fontId="1" fillId="0" borderId="4" xfId="1" applyNumberFormat="1" applyFont="1" applyFill="1" applyBorder="1" applyAlignment="1">
      <alignment vertical="center" wrapText="1"/>
    </xf>
    <xf numFmtId="0" fontId="2" fillId="0" borderId="1" xfId="0" quotePrefix="1" applyNumberFormat="1" applyFont="1" applyFill="1" applyBorder="1" applyAlignment="1">
      <alignment horizontal="right" vertical="top" wrapText="1"/>
    </xf>
    <xf numFmtId="0" fontId="15" fillId="0" borderId="1" xfId="2" applyNumberFormat="1" applyFont="1" applyFill="1" applyBorder="1" applyAlignment="1">
      <alignment horizontal="left" vertical="center"/>
    </xf>
    <xf numFmtId="0" fontId="15" fillId="0" borderId="1" xfId="2" applyNumberFormat="1" applyFont="1" applyFill="1" applyBorder="1" applyAlignment="1">
      <alignment horizontal="left" vertical="top" wrapText="1" indent="1"/>
    </xf>
    <xf numFmtId="0" fontId="1" fillId="0" borderId="0" xfId="2" applyNumberFormat="1" applyFont="1" applyAlignment="1">
      <alignment horizontal="right" vertical="center"/>
    </xf>
    <xf numFmtId="0" fontId="1" fillId="0" borderId="0" xfId="1" applyNumberFormat="1" applyAlignment="1">
      <alignment horizontal="left" vertical="center"/>
    </xf>
    <xf numFmtId="0" fontId="7" fillId="0" borderId="0" xfId="2"/>
    <xf numFmtId="0" fontId="6" fillId="0" borderId="9" xfId="1" quotePrefix="1" applyNumberFormat="1" applyFont="1" applyFill="1" applyBorder="1" applyAlignment="1">
      <alignment horizontal="left" vertical="top" wrapText="1"/>
    </xf>
    <xf numFmtId="0" fontId="6" fillId="0" borderId="9" xfId="1" applyNumberFormat="1" applyFont="1" applyFill="1" applyBorder="1" applyAlignment="1">
      <alignment horizontal="left" vertical="top" wrapText="1"/>
    </xf>
    <xf numFmtId="49" fontId="21" fillId="0" borderId="0" xfId="1" quotePrefix="1" applyNumberFormat="1" applyFont="1" applyFill="1" applyBorder="1" applyAlignment="1">
      <alignment horizontal="right" vertical="center"/>
    </xf>
    <xf numFmtId="49" fontId="21" fillId="0" borderId="0" xfId="1" applyNumberFormat="1" applyFont="1" applyFill="1" applyBorder="1" applyAlignment="1">
      <alignment horizontal="right" vertical="center"/>
    </xf>
    <xf numFmtId="0" fontId="21" fillId="0" borderId="0" xfId="1" applyNumberFormat="1" applyFont="1" applyFill="1" applyBorder="1" applyAlignment="1">
      <alignment horizontal="left" vertical="top"/>
    </xf>
    <xf numFmtId="0" fontId="21" fillId="0" borderId="0" xfId="1" applyNumberFormat="1" applyFont="1" applyFill="1" applyBorder="1" applyAlignment="1">
      <alignment horizontal="left" vertical="top" wrapText="1"/>
    </xf>
    <xf numFmtId="0" fontId="6" fillId="0" borderId="5" xfId="2" applyFont="1" applyFill="1" applyBorder="1" applyAlignment="1">
      <alignment horizontal="left" vertical="top" wrapText="1" indent="1"/>
    </xf>
    <xf numFmtId="0" fontId="6" fillId="0" borderId="0" xfId="0" applyFont="1" applyAlignment="1">
      <alignment horizontal="right" vertical="center"/>
    </xf>
    <xf numFmtId="0" fontId="11" fillId="0" borderId="0" xfId="0" applyFont="1" applyAlignment="1">
      <alignment horizontal="center"/>
    </xf>
    <xf numFmtId="0" fontId="12" fillId="0" borderId="0" xfId="0" applyFont="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alignment horizontal="center"/>
    </xf>
    <xf numFmtId="0" fontId="1" fillId="0" borderId="8" xfId="0" applyFont="1" applyFill="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5" fillId="3" borderId="2" xfId="1" quotePrefix="1" applyNumberFormat="1" applyFont="1" applyFill="1" applyBorder="1" applyAlignment="1">
      <alignment horizontal="center" vertical="center" wrapText="1"/>
    </xf>
    <xf numFmtId="0" fontId="5" fillId="3" borderId="3" xfId="1" quotePrefix="1" applyNumberFormat="1" applyFont="1" applyFill="1" applyBorder="1" applyAlignment="1">
      <alignment horizontal="center" vertical="center" wrapText="1"/>
    </xf>
    <xf numFmtId="0" fontId="1" fillId="0" borderId="2" xfId="1" applyNumberFormat="1" applyFont="1" applyFill="1" applyBorder="1" applyAlignment="1">
      <alignment horizontal="center" vertical="center" wrapText="1"/>
    </xf>
    <xf numFmtId="0" fontId="1" fillId="0" borderId="3" xfId="1" applyNumberFormat="1" applyFont="1" applyFill="1" applyBorder="1" applyAlignment="1">
      <alignment horizontal="center" vertical="center" wrapText="1"/>
    </xf>
    <xf numFmtId="0" fontId="2" fillId="2" borderId="2" xfId="1" applyNumberFormat="1" applyFont="1" applyFill="1" applyBorder="1" applyAlignment="1">
      <alignment horizontal="center" vertical="center" wrapText="1"/>
    </xf>
    <xf numFmtId="0" fontId="2" fillId="2" borderId="4" xfId="1" applyNumberFormat="1" applyFont="1" applyFill="1" applyBorder="1" applyAlignment="1">
      <alignment horizontal="center" vertical="center" wrapText="1"/>
    </xf>
    <xf numFmtId="0" fontId="2" fillId="2" borderId="3" xfId="1" applyNumberFormat="1" applyFont="1" applyFill="1" applyBorder="1" applyAlignment="1">
      <alignment horizontal="center" vertical="center" wrapText="1"/>
    </xf>
    <xf numFmtId="0" fontId="1" fillId="0" borderId="4" xfId="1" applyNumberFormat="1" applyFont="1" applyFill="1" applyBorder="1" applyAlignment="1">
      <alignment horizontal="center" vertical="center" wrapText="1"/>
    </xf>
    <xf numFmtId="0" fontId="6" fillId="0" borderId="2" xfId="2" quotePrefix="1" applyNumberFormat="1" applyFont="1" applyFill="1" applyBorder="1" applyAlignment="1">
      <alignment horizontal="right" readingOrder="1"/>
    </xf>
    <xf numFmtId="0" fontId="6" fillId="0" borderId="4" xfId="2" quotePrefix="1" applyNumberFormat="1" applyFont="1" applyFill="1" applyBorder="1" applyAlignment="1">
      <alignment horizontal="right" readingOrder="1"/>
    </xf>
    <xf numFmtId="0" fontId="6" fillId="0" borderId="3" xfId="2" quotePrefix="1" applyNumberFormat="1" applyFont="1" applyFill="1" applyBorder="1" applyAlignment="1">
      <alignment horizontal="right" readingOrder="1"/>
    </xf>
    <xf numFmtId="0" fontId="6" fillId="0" borderId="2" xfId="2" quotePrefix="1" applyNumberFormat="1" applyFont="1" applyFill="1" applyBorder="1" applyAlignment="1">
      <alignment horizontal="right" vertical="center" readingOrder="1"/>
    </xf>
    <xf numFmtId="0" fontId="6" fillId="0" borderId="4" xfId="2" quotePrefix="1" applyNumberFormat="1" applyFont="1" applyFill="1" applyBorder="1" applyAlignment="1">
      <alignment horizontal="right" vertical="center" readingOrder="1"/>
    </xf>
    <xf numFmtId="0" fontId="6" fillId="0" borderId="3" xfId="2" quotePrefix="1" applyNumberFormat="1" applyFont="1" applyFill="1" applyBorder="1" applyAlignment="1">
      <alignment horizontal="right" vertical="center" readingOrder="1"/>
    </xf>
    <xf numFmtId="0" fontId="11" fillId="0" borderId="0" xfId="2" applyNumberFormat="1" applyFont="1" applyAlignment="1">
      <alignment horizontal="center" vertical="center"/>
    </xf>
    <xf numFmtId="0" fontId="13" fillId="0" borderId="0" xfId="2" applyNumberFormat="1" applyFont="1" applyAlignment="1">
      <alignment horizontal="center" vertical="center"/>
    </xf>
    <xf numFmtId="0" fontId="6" fillId="0" borderId="2" xfId="1" applyNumberFormat="1" applyFont="1" applyFill="1" applyBorder="1" applyAlignment="1">
      <alignment horizontal="right" vertical="top" wrapText="1"/>
    </xf>
    <xf numFmtId="0" fontId="6" fillId="0" borderId="3" xfId="1" applyNumberFormat="1" applyFont="1" applyFill="1" applyBorder="1" applyAlignment="1">
      <alignment horizontal="right" vertical="top" wrapText="1"/>
    </xf>
    <xf numFmtId="0" fontId="6" fillId="0" borderId="2" xfId="1" quotePrefix="1" applyNumberFormat="1" applyFont="1" applyFill="1" applyBorder="1" applyAlignment="1">
      <alignment horizontal="left" vertical="top" wrapText="1"/>
    </xf>
    <xf numFmtId="0" fontId="6" fillId="0" borderId="4" xfId="1" quotePrefix="1" applyNumberFormat="1" applyFont="1" applyFill="1" applyBorder="1" applyAlignment="1">
      <alignment horizontal="left" vertical="top" wrapText="1"/>
    </xf>
    <xf numFmtId="0" fontId="6" fillId="0" borderId="3" xfId="1" quotePrefix="1" applyNumberFormat="1" applyFont="1" applyFill="1" applyBorder="1" applyAlignment="1">
      <alignment horizontal="left" vertical="top" wrapText="1"/>
    </xf>
    <xf numFmtId="0" fontId="6" fillId="0" borderId="2" xfId="1" applyNumberFormat="1" applyFont="1" applyFill="1" applyBorder="1" applyAlignment="1">
      <alignment horizontal="left" vertical="top" wrapText="1"/>
    </xf>
    <xf numFmtId="0" fontId="6" fillId="0" borderId="4" xfId="1" applyNumberFormat="1" applyFont="1" applyFill="1" applyBorder="1" applyAlignment="1">
      <alignment horizontal="left" vertical="top" wrapText="1"/>
    </xf>
    <xf numFmtId="0" fontId="6" fillId="0" borderId="3" xfId="1" applyNumberFormat="1" applyFont="1" applyFill="1" applyBorder="1" applyAlignment="1">
      <alignment horizontal="left" vertical="top" wrapText="1"/>
    </xf>
    <xf numFmtId="0" fontId="1" fillId="0" borderId="2" xfId="0" applyFont="1" applyBorder="1" applyAlignment="1">
      <alignment horizontal="right" vertical="top" wrapText="1"/>
    </xf>
    <xf numFmtId="0" fontId="1" fillId="0" borderId="3" xfId="0" applyFont="1" applyBorder="1" applyAlignment="1">
      <alignment horizontal="right" vertical="top" wrapText="1"/>
    </xf>
    <xf numFmtId="44" fontId="16" fillId="0" borderId="1" xfId="3" applyFont="1" applyBorder="1" applyAlignment="1">
      <alignment horizontal="center" vertical="center" wrapText="1"/>
    </xf>
    <xf numFmtId="4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7" fillId="4" borderId="1" xfId="0" applyFont="1" applyFill="1" applyBorder="1" applyAlignment="1">
      <alignment horizontal="center" vertical="center" wrapText="1"/>
    </xf>
    <xf numFmtId="165" fontId="19" fillId="4"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0" fontId="6" fillId="0" borderId="4" xfId="2" quotePrefix="1" applyNumberFormat="1" applyFont="1" applyFill="1" applyBorder="1" applyAlignment="1">
      <alignment horizontal="right" wrapText="1" readingOrder="1"/>
    </xf>
    <xf numFmtId="0" fontId="6" fillId="0" borderId="3" xfId="2" quotePrefix="1" applyNumberFormat="1" applyFont="1" applyFill="1" applyBorder="1" applyAlignment="1">
      <alignment horizontal="right" wrapText="1" readingOrder="1"/>
    </xf>
  </cellXfs>
  <cellStyles count="5">
    <cellStyle name="Currency" xfId="3" builtinId="4"/>
    <cellStyle name="Normal" xfId="0" builtinId="0"/>
    <cellStyle name="Normal 2" xfId="2"/>
    <cellStyle name="Normal 4" xfId="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30</xdr:row>
      <xdr:rowOff>190500</xdr:rowOff>
    </xdr:from>
    <xdr:to>
      <xdr:col>2</xdr:col>
      <xdr:colOff>1533525</xdr:colOff>
      <xdr:row>30</xdr:row>
      <xdr:rowOff>1912941</xdr:rowOff>
    </xdr:to>
    <xdr:pic>
      <xdr:nvPicPr>
        <xdr:cNvPr id="4" name="Picture 3">
          <a:extLst>
            <a:ext uri="{FF2B5EF4-FFF2-40B4-BE49-F238E27FC236}">
              <a16:creationId xmlns:a16="http://schemas.microsoft.com/office/drawing/2014/main" xmlns="" id="{1D6440F5-2B6B-40F7-9187-318DF8833E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4048125"/>
          <a:ext cx="1495425" cy="1722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542925</xdr:rowOff>
    </xdr:from>
    <xdr:to>
      <xdr:col>2</xdr:col>
      <xdr:colOff>1295400</xdr:colOff>
      <xdr:row>33</xdr:row>
      <xdr:rowOff>0</xdr:rowOff>
    </xdr:to>
    <xdr:pic>
      <xdr:nvPicPr>
        <xdr:cNvPr id="6" name="Picture 5">
          <a:extLst>
            <a:ext uri="{FF2B5EF4-FFF2-40B4-BE49-F238E27FC236}">
              <a16:creationId xmlns:a16="http://schemas.microsoft.com/office/drawing/2014/main" xmlns="" id="{8B52D316-B294-4DD1-A3DB-0E0CA0D220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 y="11811000"/>
          <a:ext cx="1295400"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xdr:row>
      <xdr:rowOff>352425</xdr:rowOff>
    </xdr:from>
    <xdr:to>
      <xdr:col>2</xdr:col>
      <xdr:colOff>1076325</xdr:colOff>
      <xdr:row>32</xdr:row>
      <xdr:rowOff>0</xdr:rowOff>
    </xdr:to>
    <xdr:pic>
      <xdr:nvPicPr>
        <xdr:cNvPr id="7" name="Picture 6">
          <a:extLst>
            <a:ext uri="{FF2B5EF4-FFF2-40B4-BE49-F238E27FC236}">
              <a16:creationId xmlns:a16="http://schemas.microsoft.com/office/drawing/2014/main" xmlns="" id="{A4BF4B5F-136E-4919-A350-76DCEF61093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63125"/>
          <a:ext cx="1076325"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314324</xdr:colOff>
      <xdr:row>33</xdr:row>
      <xdr:rowOff>358775</xdr:rowOff>
    </xdr:from>
    <xdr:to>
      <xdr:col>2</xdr:col>
      <xdr:colOff>1259990</xdr:colOff>
      <xdr:row>34</xdr:row>
      <xdr:rowOff>0</xdr:rowOff>
    </xdr:to>
    <xdr:pic>
      <xdr:nvPicPr>
        <xdr:cNvPr id="8" name="Picture 7">
          <a:extLst>
            <a:ext uri="{FF2B5EF4-FFF2-40B4-BE49-F238E27FC236}">
              <a16:creationId xmlns:a16="http://schemas.microsoft.com/office/drawing/2014/main" xmlns="" id="{29315806-0645-45E4-8C1F-F82E4BF82BF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8649" y="13769975"/>
          <a:ext cx="1259991"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td_noliktava\IEPIRKUMI\Pl&#257;notie%20iepirkumi\2017.%20gada%20iepirkumi\412_Zin&#257;tnisk&#257;%20instit&#363;ta%20iepirkumi\412_Zin&#257;tniskajam%20instit&#363;t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urs ar cenam"/>
      <sheetName val="1.daļa"/>
      <sheetName val="2.daļa"/>
      <sheetName val="3.daļa"/>
      <sheetName val="4.daļa"/>
      <sheetName val="5.daļa"/>
      <sheetName val="6.daļa"/>
      <sheetName val="7.daļa"/>
      <sheetName val="8.daļa"/>
      <sheetName val="9.daļa"/>
      <sheetName val="10.daļa"/>
      <sheetName val="11.daļa"/>
      <sheetName val="12.daļa"/>
      <sheetName val="13.daļa"/>
      <sheetName val="14.daļa"/>
      <sheetName val="15.daļa"/>
      <sheetName val="16.daļa"/>
    </sheetNames>
    <sheetDataSet>
      <sheetData sheetId="0">
        <row r="1">
          <cell r="D1" t="str">
            <v>Pielikums Nr.__</v>
          </cell>
        </row>
        <row r="3">
          <cell r="D3" t="str">
            <v>Iepirkuma identifikācijas Nr. PSKUS ______</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C14" sqref="C14"/>
    </sheetView>
  </sheetViews>
  <sheetFormatPr defaultRowHeight="15" x14ac:dyDescent="0.25"/>
  <cols>
    <col min="1" max="2" width="4.7109375" customWidth="1"/>
    <col min="3" max="3" width="77.140625" customWidth="1"/>
  </cols>
  <sheetData>
    <row r="1" spans="1:3" x14ac:dyDescent="0.25">
      <c r="C1" s="50" t="str">
        <f>'[1]Saturs ar cenam'!$D$1</f>
        <v>Pielikums Nr.__</v>
      </c>
    </row>
    <row r="2" spans="1:3" x14ac:dyDescent="0.25">
      <c r="C2" s="51" t="s">
        <v>175</v>
      </c>
    </row>
    <row r="3" spans="1:3" x14ac:dyDescent="0.25">
      <c r="C3" s="52" t="str">
        <f>'[1]Saturs ar cenam'!$D$3</f>
        <v>Iepirkuma identifikācijas Nr. PSKUS ______</v>
      </c>
    </row>
    <row r="5" spans="1:3" ht="15.75" x14ac:dyDescent="0.25">
      <c r="A5" s="80" t="s">
        <v>176</v>
      </c>
      <c r="B5" s="80"/>
      <c r="C5" s="80"/>
    </row>
    <row r="6" spans="1:3" ht="15.75" x14ac:dyDescent="0.25">
      <c r="A6" s="81" t="s">
        <v>177</v>
      </c>
      <c r="B6" s="81"/>
      <c r="C6" s="81"/>
    </row>
    <row r="7" spans="1:3" ht="15.75" x14ac:dyDescent="0.25">
      <c r="A7" s="74" t="s">
        <v>5</v>
      </c>
      <c r="B7" s="75" t="s">
        <v>188</v>
      </c>
      <c r="C7" s="76" t="s">
        <v>114</v>
      </c>
    </row>
    <row r="8" spans="1:3" ht="15.75" x14ac:dyDescent="0.25">
      <c r="A8" s="74" t="s">
        <v>7</v>
      </c>
      <c r="B8" s="75" t="s">
        <v>188</v>
      </c>
      <c r="C8" s="76" t="s">
        <v>115</v>
      </c>
    </row>
    <row r="9" spans="1:3" ht="15.75" x14ac:dyDescent="0.25">
      <c r="A9" s="74" t="s">
        <v>8</v>
      </c>
      <c r="B9" s="75" t="s">
        <v>188</v>
      </c>
      <c r="C9" s="77" t="s">
        <v>71</v>
      </c>
    </row>
    <row r="10" spans="1:3" ht="15.75" x14ac:dyDescent="0.25">
      <c r="A10" s="74" t="s">
        <v>9</v>
      </c>
      <c r="B10" s="75" t="s">
        <v>188</v>
      </c>
      <c r="C10" s="77" t="s">
        <v>223</v>
      </c>
    </row>
    <row r="11" spans="1:3" ht="15.75" x14ac:dyDescent="0.25">
      <c r="A11" s="74" t="s">
        <v>10</v>
      </c>
      <c r="B11" s="75" t="s">
        <v>188</v>
      </c>
      <c r="C11" s="77" t="s">
        <v>226</v>
      </c>
    </row>
    <row r="12" spans="1:3" ht="15.75" x14ac:dyDescent="0.25">
      <c r="A12" s="74" t="s">
        <v>11</v>
      </c>
      <c r="B12" s="75" t="s">
        <v>188</v>
      </c>
      <c r="C12" s="77" t="s">
        <v>254</v>
      </c>
    </row>
    <row r="13" spans="1:3" ht="15.75" x14ac:dyDescent="0.25">
      <c r="A13" s="74" t="s">
        <v>12</v>
      </c>
      <c r="B13" s="75" t="s">
        <v>188</v>
      </c>
      <c r="C13" s="77" t="s">
        <v>255</v>
      </c>
    </row>
    <row r="14" spans="1:3" ht="15.75" x14ac:dyDescent="0.25">
      <c r="A14" s="74" t="s">
        <v>102</v>
      </c>
      <c r="B14" s="75" t="s">
        <v>188</v>
      </c>
      <c r="C14" s="77" t="s">
        <v>165</v>
      </c>
    </row>
    <row r="26" spans="3:3" x14ac:dyDescent="0.25">
      <c r="C26" t="s">
        <v>112</v>
      </c>
    </row>
  </sheetData>
  <mergeCells count="2">
    <mergeCell ref="A5:C5"/>
    <mergeCell ref="A6:C6"/>
  </mergeCells>
  <pageMargins left="0.7" right="0.7" top="0.75" bottom="0.75" header="0.3" footer="0.3"/>
  <pageSetup paperSize="9" orientation="portrait" horizontalDpi="0" verticalDpi="0" r:id="rId1"/>
  <ignoredErrors>
    <ignoredError sqref="A7:A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tabSelected="1" zoomScaleNormal="100" workbookViewId="0">
      <selection activeCell="K9" sqref="K9"/>
    </sheetView>
  </sheetViews>
  <sheetFormatPr defaultRowHeight="15" x14ac:dyDescent="0.25"/>
  <cols>
    <col min="1" max="1" width="4.7109375" customWidth="1"/>
    <col min="2" max="2" width="4" customWidth="1"/>
    <col min="3" max="3" width="45.7109375" customWidth="1"/>
    <col min="4" max="4" width="28.7109375" customWidth="1"/>
    <col min="5" max="5" width="20.7109375" customWidth="1"/>
    <col min="6" max="7" width="15.7109375" customWidth="1"/>
  </cols>
  <sheetData>
    <row r="1" spans="1:7" ht="15" customHeight="1" x14ac:dyDescent="0.25">
      <c r="A1" s="69"/>
      <c r="B1" s="70"/>
      <c r="G1" s="79" t="s">
        <v>257</v>
      </c>
    </row>
    <row r="2" spans="1:7" ht="15" customHeight="1" x14ac:dyDescent="0.25">
      <c r="A2" s="69"/>
      <c r="B2" s="70"/>
      <c r="G2" s="51"/>
    </row>
    <row r="3" spans="1:7" ht="15" customHeight="1" x14ac:dyDescent="0.25">
      <c r="A3" s="102" t="s">
        <v>179</v>
      </c>
      <c r="B3" s="102"/>
      <c r="C3" s="102"/>
      <c r="D3" s="102"/>
      <c r="E3" s="102"/>
      <c r="F3" s="102"/>
      <c r="G3" s="102"/>
    </row>
    <row r="4" spans="1:7" ht="15" customHeight="1" x14ac:dyDescent="0.25">
      <c r="A4" s="102" t="s">
        <v>176</v>
      </c>
      <c r="B4" s="102"/>
      <c r="C4" s="102"/>
      <c r="D4" s="102"/>
      <c r="E4" s="102"/>
      <c r="F4" s="102"/>
      <c r="G4" s="102"/>
    </row>
    <row r="5" spans="1:7" ht="15" customHeight="1" x14ac:dyDescent="0.25">
      <c r="A5" s="103" t="s">
        <v>184</v>
      </c>
      <c r="B5" s="103"/>
      <c r="C5" s="103"/>
      <c r="D5" s="103"/>
      <c r="E5" s="103"/>
      <c r="F5" s="103"/>
      <c r="G5" s="103"/>
    </row>
    <row r="6" spans="1:7" ht="15" customHeight="1" x14ac:dyDescent="0.25">
      <c r="A6" s="69"/>
      <c r="B6" s="70"/>
      <c r="G6" s="51"/>
    </row>
    <row r="7" spans="1:7" ht="15" customHeight="1" x14ac:dyDescent="0.25">
      <c r="A7" s="104" t="s">
        <v>83</v>
      </c>
      <c r="B7" s="105"/>
      <c r="C7" s="106" t="s">
        <v>180</v>
      </c>
      <c r="D7" s="107"/>
      <c r="E7" s="107"/>
      <c r="F7" s="107"/>
      <c r="G7" s="108"/>
    </row>
    <row r="8" spans="1:7" ht="15" customHeight="1" x14ac:dyDescent="0.25">
      <c r="A8" s="104" t="s">
        <v>84</v>
      </c>
      <c r="B8" s="105"/>
      <c r="C8" s="109" t="s">
        <v>107</v>
      </c>
      <c r="D8" s="110"/>
      <c r="E8" s="110"/>
      <c r="F8" s="110"/>
      <c r="G8" s="111"/>
    </row>
    <row r="9" spans="1:7" ht="25.5" customHeight="1" x14ac:dyDescent="0.25">
      <c r="A9" s="112" t="s">
        <v>85</v>
      </c>
      <c r="B9" s="113"/>
      <c r="C9" s="106" t="s">
        <v>187</v>
      </c>
      <c r="D9" s="110"/>
      <c r="E9" s="110"/>
      <c r="F9" s="110"/>
      <c r="G9" s="111"/>
    </row>
    <row r="10" spans="1:7" ht="15" customHeight="1" x14ac:dyDescent="0.25">
      <c r="A10" s="104" t="s">
        <v>86</v>
      </c>
      <c r="B10" s="105"/>
      <c r="C10" s="109" t="s">
        <v>194</v>
      </c>
      <c r="D10" s="110"/>
      <c r="E10" s="110"/>
      <c r="F10" s="110"/>
      <c r="G10" s="111"/>
    </row>
    <row r="11" spans="1:7" ht="39" customHeight="1" x14ac:dyDescent="0.25">
      <c r="A11" s="104" t="s">
        <v>87</v>
      </c>
      <c r="B11" s="105"/>
      <c r="C11" s="106" t="s">
        <v>181</v>
      </c>
      <c r="D11" s="110"/>
      <c r="E11" s="110"/>
      <c r="F11" s="110"/>
      <c r="G11" s="111"/>
    </row>
    <row r="12" spans="1:7" ht="27" customHeight="1" x14ac:dyDescent="0.25">
      <c r="A12" s="104" t="s">
        <v>88</v>
      </c>
      <c r="B12" s="105"/>
      <c r="C12" s="109" t="s">
        <v>182</v>
      </c>
      <c r="D12" s="110"/>
      <c r="E12" s="110"/>
      <c r="F12" s="110"/>
      <c r="G12" s="111"/>
    </row>
    <row r="13" spans="1:7" ht="27" customHeight="1" x14ac:dyDescent="0.25">
      <c r="A13" s="104" t="s">
        <v>89</v>
      </c>
      <c r="B13" s="105"/>
      <c r="C13" s="109" t="s">
        <v>195</v>
      </c>
      <c r="D13" s="110"/>
      <c r="E13" s="110"/>
      <c r="F13" s="110"/>
      <c r="G13" s="111"/>
    </row>
    <row r="14" spans="1:7" ht="26.25" customHeight="1" x14ac:dyDescent="0.25">
      <c r="A14" s="104" t="s">
        <v>90</v>
      </c>
      <c r="B14" s="105"/>
      <c r="C14" s="106" t="s">
        <v>183</v>
      </c>
      <c r="D14" s="110"/>
      <c r="E14" s="110"/>
      <c r="F14" s="110"/>
      <c r="G14" s="111"/>
    </row>
    <row r="15" spans="1:7" ht="27.75" customHeight="1" x14ac:dyDescent="0.25">
      <c r="A15" s="104" t="s">
        <v>91</v>
      </c>
      <c r="B15" s="105"/>
      <c r="C15" s="106" t="s">
        <v>200</v>
      </c>
      <c r="D15" s="107"/>
      <c r="E15" s="107"/>
      <c r="F15" s="107"/>
      <c r="G15" s="108"/>
    </row>
    <row r="16" spans="1:7" x14ac:dyDescent="0.25">
      <c r="A16" s="71"/>
      <c r="B16" s="71"/>
      <c r="C16" s="72"/>
      <c r="D16" s="73"/>
      <c r="E16" s="73"/>
      <c r="F16" s="73"/>
      <c r="G16" s="73"/>
    </row>
    <row r="17" spans="1:7" ht="31.5" x14ac:dyDescent="0.25">
      <c r="A17" s="53" t="s">
        <v>2</v>
      </c>
      <c r="B17" s="54" t="s">
        <v>2</v>
      </c>
      <c r="C17" s="1" t="s">
        <v>116</v>
      </c>
      <c r="D17" s="93"/>
      <c r="E17" s="93"/>
      <c r="F17" s="93"/>
      <c r="G17" s="94"/>
    </row>
    <row r="18" spans="1:7" ht="54" x14ac:dyDescent="0.25">
      <c r="A18" s="2"/>
      <c r="B18" s="9"/>
      <c r="C18" s="10" t="s">
        <v>78</v>
      </c>
      <c r="D18" s="55" t="s">
        <v>42</v>
      </c>
      <c r="E18" s="16" t="s">
        <v>196</v>
      </c>
      <c r="F18" s="16" t="s">
        <v>201</v>
      </c>
      <c r="G18" s="16" t="s">
        <v>41</v>
      </c>
    </row>
    <row r="19" spans="1:7" x14ac:dyDescent="0.25">
      <c r="A19" s="61" t="str">
        <f>CONCATENATE($A$17,$B$17)</f>
        <v>1.1.</v>
      </c>
      <c r="B19" s="8" t="s">
        <v>5</v>
      </c>
      <c r="C19" s="5" t="s">
        <v>39</v>
      </c>
      <c r="D19" s="19"/>
      <c r="E19" s="18"/>
      <c r="F19" s="20">
        <v>2</v>
      </c>
      <c r="G19" s="19"/>
    </row>
    <row r="20" spans="1:7" x14ac:dyDescent="0.25">
      <c r="A20" s="61" t="str">
        <f t="shared" ref="A20:A25" si="0">CONCATENATE($A$17,$B$17)</f>
        <v>1.1.</v>
      </c>
      <c r="B20" s="8" t="s">
        <v>7</v>
      </c>
      <c r="C20" s="5" t="s">
        <v>43</v>
      </c>
      <c r="D20" s="20" t="s">
        <v>44</v>
      </c>
      <c r="E20" s="20" t="s">
        <v>44</v>
      </c>
      <c r="F20" s="20" t="s">
        <v>44</v>
      </c>
      <c r="G20" s="20" t="s">
        <v>44</v>
      </c>
    </row>
    <row r="21" spans="1:7" x14ac:dyDescent="0.25">
      <c r="A21" s="61" t="str">
        <f t="shared" si="0"/>
        <v>1.1.</v>
      </c>
      <c r="B21" s="8" t="s">
        <v>134</v>
      </c>
      <c r="C21" s="14" t="s">
        <v>48</v>
      </c>
      <c r="D21" s="19"/>
      <c r="E21" s="18"/>
      <c r="F21" s="20">
        <v>2</v>
      </c>
      <c r="G21" s="19"/>
    </row>
    <row r="22" spans="1:7" x14ac:dyDescent="0.25">
      <c r="A22" s="61" t="str">
        <f t="shared" si="0"/>
        <v>1.1.</v>
      </c>
      <c r="B22" s="8" t="s">
        <v>135</v>
      </c>
      <c r="C22" s="14" t="s">
        <v>49</v>
      </c>
      <c r="D22" s="19"/>
      <c r="E22" s="18"/>
      <c r="F22" s="20">
        <v>2</v>
      </c>
      <c r="G22" s="19"/>
    </row>
    <row r="23" spans="1:7" x14ac:dyDescent="0.25">
      <c r="A23" s="61" t="str">
        <f t="shared" si="0"/>
        <v>1.1.</v>
      </c>
      <c r="B23" s="8" t="s">
        <v>136</v>
      </c>
      <c r="C23" s="14" t="s">
        <v>50</v>
      </c>
      <c r="D23" s="19"/>
      <c r="E23" s="18"/>
      <c r="F23" s="20">
        <v>2</v>
      </c>
      <c r="G23" s="19"/>
    </row>
    <row r="24" spans="1:7" x14ac:dyDescent="0.25">
      <c r="A24" s="61" t="str">
        <f t="shared" si="0"/>
        <v>1.1.</v>
      </c>
      <c r="B24" s="8" t="s">
        <v>137</v>
      </c>
      <c r="C24" s="14" t="s">
        <v>117</v>
      </c>
      <c r="D24" s="19"/>
      <c r="E24" s="18"/>
      <c r="F24" s="20">
        <v>2</v>
      </c>
      <c r="G24" s="19"/>
    </row>
    <row r="25" spans="1:7" x14ac:dyDescent="0.25">
      <c r="A25" s="61" t="str">
        <f t="shared" si="0"/>
        <v>1.1.</v>
      </c>
      <c r="B25" s="8" t="s">
        <v>138</v>
      </c>
      <c r="C25" s="14" t="s">
        <v>68</v>
      </c>
      <c r="D25" s="19"/>
      <c r="E25" s="18"/>
      <c r="F25" s="20">
        <v>2</v>
      </c>
      <c r="G25" s="19"/>
    </row>
    <row r="26" spans="1:7" ht="15.75" customHeight="1" x14ac:dyDescent="0.25">
      <c r="A26" s="2"/>
      <c r="B26" s="9"/>
      <c r="C26" s="21"/>
      <c r="D26" s="24"/>
      <c r="E26" s="24"/>
      <c r="F26" s="59" t="s">
        <v>149</v>
      </c>
      <c r="G26" s="22">
        <f>SUMPRODUCT(F19:F23,G19:G23)</f>
        <v>0</v>
      </c>
    </row>
    <row r="27" spans="1:7" ht="15.75" customHeight="1" x14ac:dyDescent="0.25">
      <c r="A27" s="7"/>
      <c r="B27" s="12"/>
      <c r="C27" s="15"/>
      <c r="D27" s="99" t="s">
        <v>46</v>
      </c>
      <c r="E27" s="100"/>
      <c r="F27" s="101"/>
      <c r="G27" s="26"/>
    </row>
    <row r="28" spans="1:7" ht="18.75" customHeight="1" x14ac:dyDescent="0.25">
      <c r="A28" s="7"/>
      <c r="B28" s="12"/>
      <c r="C28" s="15"/>
      <c r="D28" s="17"/>
      <c r="E28" s="18"/>
      <c r="F28" s="60" t="s">
        <v>150</v>
      </c>
      <c r="G28" s="25">
        <f>G26*(1+G27)</f>
        <v>0</v>
      </c>
    </row>
    <row r="29" spans="1:7" ht="15.75" customHeight="1" x14ac:dyDescent="0.25">
      <c r="A29" s="7"/>
      <c r="B29" s="58" t="s">
        <v>118</v>
      </c>
      <c r="C29" s="57" t="s">
        <v>119</v>
      </c>
      <c r="D29" s="17"/>
      <c r="E29" s="65"/>
      <c r="F29" s="35"/>
      <c r="G29" s="56"/>
    </row>
    <row r="30" spans="1:7" ht="27" customHeight="1" x14ac:dyDescent="0.25">
      <c r="A30" s="2"/>
      <c r="B30" s="6"/>
      <c r="C30" s="3" t="s">
        <v>3</v>
      </c>
      <c r="D30" s="88" t="s">
        <v>0</v>
      </c>
      <c r="E30" s="89"/>
      <c r="F30" s="88" t="s">
        <v>1</v>
      </c>
      <c r="G30" s="89"/>
    </row>
    <row r="31" spans="1:7" ht="38.25" x14ac:dyDescent="0.25">
      <c r="A31" s="61" t="str">
        <f t="shared" ref="A31" si="1">CONCATENATE($A$17,$B$17)</f>
        <v>1.1.</v>
      </c>
      <c r="B31" s="8" t="s">
        <v>8</v>
      </c>
      <c r="C31" s="4" t="s">
        <v>61</v>
      </c>
      <c r="D31" s="90"/>
      <c r="E31" s="91"/>
      <c r="F31" s="90"/>
      <c r="G31" s="91"/>
    </row>
    <row r="32" spans="1:7" ht="40.5" customHeight="1" x14ac:dyDescent="0.25">
      <c r="A32" s="2"/>
      <c r="B32" s="9"/>
      <c r="C32" s="3" t="s">
        <v>4</v>
      </c>
      <c r="D32" s="88" t="s">
        <v>0</v>
      </c>
      <c r="E32" s="89"/>
      <c r="F32" s="88" t="s">
        <v>1</v>
      </c>
      <c r="G32" s="89"/>
    </row>
    <row r="33" spans="1:7" ht="25.5" x14ac:dyDescent="0.25">
      <c r="A33" s="61" t="str">
        <f t="shared" ref="A33:A66" si="2">CONCATENATE($A$17,$B$17)</f>
        <v>1.1.</v>
      </c>
      <c r="B33" s="8" t="s">
        <v>9</v>
      </c>
      <c r="C33" s="5" t="s">
        <v>127</v>
      </c>
      <c r="D33" s="90"/>
      <c r="E33" s="91"/>
      <c r="F33" s="95"/>
      <c r="G33" s="91"/>
    </row>
    <row r="34" spans="1:7" ht="25.5" x14ac:dyDescent="0.25">
      <c r="A34" s="61" t="str">
        <f t="shared" si="2"/>
        <v>1.1.</v>
      </c>
      <c r="B34" s="8" t="s">
        <v>10</v>
      </c>
      <c r="C34" s="5" t="s">
        <v>120</v>
      </c>
      <c r="D34" s="90"/>
      <c r="E34" s="91"/>
      <c r="F34" s="95"/>
      <c r="G34" s="91"/>
    </row>
    <row r="35" spans="1:7" ht="14.25" customHeight="1" x14ac:dyDescent="0.25">
      <c r="A35" s="61" t="str">
        <f t="shared" si="2"/>
        <v>1.1.</v>
      </c>
      <c r="B35" s="8" t="s">
        <v>11</v>
      </c>
      <c r="C35" s="5" t="s">
        <v>31</v>
      </c>
      <c r="D35" s="90"/>
      <c r="E35" s="91"/>
      <c r="F35" s="95"/>
      <c r="G35" s="91"/>
    </row>
    <row r="36" spans="1:7" x14ac:dyDescent="0.25">
      <c r="A36" s="61" t="str">
        <f t="shared" si="2"/>
        <v>1.1.</v>
      </c>
      <c r="B36" s="8" t="s">
        <v>12</v>
      </c>
      <c r="C36" s="5" t="s">
        <v>121</v>
      </c>
      <c r="D36" s="90"/>
      <c r="E36" s="91"/>
      <c r="F36" s="95"/>
      <c r="G36" s="91"/>
    </row>
    <row r="37" spans="1:7" ht="25.5" x14ac:dyDescent="0.25">
      <c r="A37" s="61" t="str">
        <f t="shared" si="2"/>
        <v>1.1.</v>
      </c>
      <c r="B37" s="8" t="s">
        <v>102</v>
      </c>
      <c r="C37" s="5" t="s">
        <v>33</v>
      </c>
      <c r="D37" s="90"/>
      <c r="E37" s="91"/>
      <c r="F37" s="95"/>
      <c r="G37" s="91"/>
    </row>
    <row r="38" spans="1:7" ht="25.5" x14ac:dyDescent="0.25">
      <c r="A38" s="61" t="str">
        <f t="shared" si="2"/>
        <v>1.1.</v>
      </c>
      <c r="B38" s="8" t="s">
        <v>13</v>
      </c>
      <c r="C38" s="5" t="s">
        <v>32</v>
      </c>
      <c r="D38" s="90"/>
      <c r="E38" s="91"/>
      <c r="F38" s="95"/>
      <c r="G38" s="91"/>
    </row>
    <row r="39" spans="1:7" ht="25.5" x14ac:dyDescent="0.25">
      <c r="A39" s="61" t="str">
        <f t="shared" si="2"/>
        <v>1.1.</v>
      </c>
      <c r="B39" s="8" t="s">
        <v>14</v>
      </c>
      <c r="C39" s="5" t="s">
        <v>197</v>
      </c>
      <c r="D39" s="90"/>
      <c r="E39" s="91"/>
      <c r="F39" s="95"/>
      <c r="G39" s="91"/>
    </row>
    <row r="40" spans="1:7" x14ac:dyDescent="0.25">
      <c r="A40" s="61" t="str">
        <f t="shared" si="2"/>
        <v>1.1.</v>
      </c>
      <c r="B40" s="8" t="s">
        <v>15</v>
      </c>
      <c r="C40" s="5" t="s">
        <v>122</v>
      </c>
      <c r="D40" s="90"/>
      <c r="E40" s="91"/>
      <c r="F40" s="95"/>
      <c r="G40" s="91"/>
    </row>
    <row r="41" spans="1:7" ht="51" x14ac:dyDescent="0.25">
      <c r="A41" s="61" t="str">
        <f t="shared" si="2"/>
        <v>1.1.</v>
      </c>
      <c r="B41" s="8" t="s">
        <v>6</v>
      </c>
      <c r="C41" s="5" t="s">
        <v>166</v>
      </c>
      <c r="D41" s="90"/>
      <c r="E41" s="91"/>
      <c r="F41" s="95"/>
      <c r="G41" s="91"/>
    </row>
    <row r="42" spans="1:7" ht="63.75" x14ac:dyDescent="0.25">
      <c r="A42" s="61" t="str">
        <f t="shared" si="2"/>
        <v>1.1.</v>
      </c>
      <c r="B42" s="8" t="s">
        <v>16</v>
      </c>
      <c r="C42" s="5" t="s">
        <v>124</v>
      </c>
      <c r="D42" s="90"/>
      <c r="E42" s="91"/>
      <c r="F42" s="95"/>
      <c r="G42" s="91"/>
    </row>
    <row r="43" spans="1:7" ht="25.5" x14ac:dyDescent="0.25">
      <c r="A43" s="61" t="str">
        <f t="shared" si="2"/>
        <v>1.1.</v>
      </c>
      <c r="B43" s="8" t="s">
        <v>17</v>
      </c>
      <c r="C43" s="5" t="s">
        <v>35</v>
      </c>
      <c r="D43" s="90"/>
      <c r="E43" s="91"/>
      <c r="F43" s="95"/>
      <c r="G43" s="91"/>
    </row>
    <row r="44" spans="1:7" ht="38.25" x14ac:dyDescent="0.25">
      <c r="A44" s="61" t="str">
        <f t="shared" si="2"/>
        <v>1.1.</v>
      </c>
      <c r="B44" s="8" t="s">
        <v>18</v>
      </c>
      <c r="C44" s="5" t="s">
        <v>125</v>
      </c>
      <c r="D44" s="90"/>
      <c r="E44" s="91"/>
      <c r="F44" s="95"/>
      <c r="G44" s="91"/>
    </row>
    <row r="45" spans="1:7" ht="38.25" x14ac:dyDescent="0.25">
      <c r="A45" s="61" t="str">
        <f t="shared" si="2"/>
        <v>1.1.</v>
      </c>
      <c r="B45" s="8" t="s">
        <v>51</v>
      </c>
      <c r="C45" s="5" t="s">
        <v>126</v>
      </c>
      <c r="D45" s="90"/>
      <c r="E45" s="91"/>
      <c r="F45" s="95"/>
      <c r="G45" s="91"/>
    </row>
    <row r="46" spans="1:7" ht="51" x14ac:dyDescent="0.25">
      <c r="A46" s="61" t="str">
        <f t="shared" si="2"/>
        <v>1.1.</v>
      </c>
      <c r="B46" s="8" t="s">
        <v>19</v>
      </c>
      <c r="C46" s="5" t="s">
        <v>160</v>
      </c>
      <c r="D46" s="90"/>
      <c r="E46" s="91"/>
      <c r="F46" s="95"/>
      <c r="G46" s="91"/>
    </row>
    <row r="47" spans="1:7" ht="38.25" x14ac:dyDescent="0.25">
      <c r="A47" s="61" t="str">
        <f t="shared" si="2"/>
        <v>1.1.</v>
      </c>
      <c r="B47" s="8" t="s">
        <v>20</v>
      </c>
      <c r="C47" s="5" t="s">
        <v>129</v>
      </c>
      <c r="D47" s="90"/>
      <c r="E47" s="91"/>
      <c r="F47" s="95"/>
      <c r="G47" s="91"/>
    </row>
    <row r="48" spans="1:7" x14ac:dyDescent="0.25">
      <c r="A48" s="61" t="str">
        <f t="shared" si="2"/>
        <v>1.1.</v>
      </c>
      <c r="B48" s="8" t="s">
        <v>52</v>
      </c>
      <c r="C48" s="5" t="s">
        <v>128</v>
      </c>
      <c r="D48" s="90"/>
      <c r="E48" s="91"/>
      <c r="F48" s="95"/>
      <c r="G48" s="91"/>
    </row>
    <row r="49" spans="1:7" x14ac:dyDescent="0.25">
      <c r="A49" s="61" t="str">
        <f t="shared" si="2"/>
        <v>1.1.</v>
      </c>
      <c r="B49" s="8" t="s">
        <v>21</v>
      </c>
      <c r="C49" s="5" t="s">
        <v>26</v>
      </c>
      <c r="D49" s="90"/>
      <c r="E49" s="91"/>
      <c r="F49" s="95"/>
      <c r="G49" s="91"/>
    </row>
    <row r="50" spans="1:7" x14ac:dyDescent="0.25">
      <c r="A50" s="61" t="str">
        <f t="shared" si="2"/>
        <v>1.1.</v>
      </c>
      <c r="B50" s="8" t="s">
        <v>22</v>
      </c>
      <c r="C50" s="5" t="s">
        <v>27</v>
      </c>
      <c r="D50" s="90"/>
      <c r="E50" s="91"/>
      <c r="F50" s="95"/>
      <c r="G50" s="91"/>
    </row>
    <row r="51" spans="1:7" ht="54" customHeight="1" x14ac:dyDescent="0.25">
      <c r="A51" s="61" t="str">
        <f t="shared" si="2"/>
        <v>1.1.</v>
      </c>
      <c r="B51" s="8" t="s">
        <v>23</v>
      </c>
      <c r="C51" s="5" t="s">
        <v>189</v>
      </c>
      <c r="D51" s="90"/>
      <c r="E51" s="91"/>
      <c r="F51" s="95"/>
      <c r="G51" s="91"/>
    </row>
    <row r="52" spans="1:7" ht="25.5" x14ac:dyDescent="0.25">
      <c r="A52" s="61" t="str">
        <f t="shared" si="2"/>
        <v>1.1.</v>
      </c>
      <c r="B52" s="8" t="s">
        <v>24</v>
      </c>
      <c r="C52" s="5" t="s">
        <v>36</v>
      </c>
      <c r="D52" s="90"/>
      <c r="E52" s="91"/>
      <c r="F52" s="95"/>
      <c r="G52" s="91"/>
    </row>
    <row r="53" spans="1:7" ht="25.5" x14ac:dyDescent="0.25">
      <c r="A53" s="61" t="str">
        <f t="shared" si="2"/>
        <v>1.1.</v>
      </c>
      <c r="B53" s="8" t="s">
        <v>25</v>
      </c>
      <c r="C53" s="5" t="s">
        <v>29</v>
      </c>
      <c r="D53" s="90"/>
      <c r="E53" s="91"/>
      <c r="F53" s="95"/>
      <c r="G53" s="91"/>
    </row>
    <row r="54" spans="1:7" ht="76.5" x14ac:dyDescent="0.25">
      <c r="A54" s="61" t="str">
        <f t="shared" si="2"/>
        <v>1.1.</v>
      </c>
      <c r="B54" s="8" t="s">
        <v>53</v>
      </c>
      <c r="C54" s="5" t="s">
        <v>214</v>
      </c>
      <c r="D54" s="90"/>
      <c r="E54" s="91"/>
      <c r="F54" s="95"/>
      <c r="G54" s="91"/>
    </row>
    <row r="55" spans="1:7" ht="25.5" x14ac:dyDescent="0.25">
      <c r="A55" s="61" t="str">
        <f t="shared" si="2"/>
        <v>1.1.</v>
      </c>
      <c r="B55" s="8" t="s">
        <v>54</v>
      </c>
      <c r="C55" s="5" t="s">
        <v>64</v>
      </c>
      <c r="D55" s="90"/>
      <c r="E55" s="91"/>
      <c r="F55" s="95"/>
      <c r="G55" s="91"/>
    </row>
    <row r="56" spans="1:7" x14ac:dyDescent="0.25">
      <c r="A56" s="61" t="str">
        <f t="shared" si="2"/>
        <v>1.1.</v>
      </c>
      <c r="B56" s="8" t="s">
        <v>55</v>
      </c>
      <c r="C56" s="5" t="s">
        <v>130</v>
      </c>
      <c r="D56" s="90"/>
      <c r="E56" s="91"/>
      <c r="F56" s="95"/>
      <c r="G56" s="91"/>
    </row>
    <row r="57" spans="1:7" x14ac:dyDescent="0.25">
      <c r="A57" s="61" t="str">
        <f t="shared" si="2"/>
        <v>1.1.</v>
      </c>
      <c r="B57" s="8" t="s">
        <v>56</v>
      </c>
      <c r="C57" s="5" t="s">
        <v>30</v>
      </c>
      <c r="D57" s="90"/>
      <c r="E57" s="91"/>
      <c r="F57" s="95"/>
      <c r="G57" s="91"/>
    </row>
    <row r="58" spans="1:7" ht="38.25" x14ac:dyDescent="0.25">
      <c r="A58" s="61" t="str">
        <f t="shared" si="2"/>
        <v>1.1.</v>
      </c>
      <c r="B58" s="8" t="s">
        <v>57</v>
      </c>
      <c r="C58" s="5" t="s">
        <v>159</v>
      </c>
      <c r="D58" s="90"/>
      <c r="E58" s="91"/>
      <c r="F58" s="95"/>
      <c r="G58" s="91"/>
    </row>
    <row r="59" spans="1:7" ht="51" x14ac:dyDescent="0.25">
      <c r="A59" s="61" t="str">
        <f t="shared" si="2"/>
        <v>1.1.</v>
      </c>
      <c r="B59" s="8" t="s">
        <v>58</v>
      </c>
      <c r="C59" s="5" t="s">
        <v>131</v>
      </c>
      <c r="D59" s="90"/>
      <c r="E59" s="91"/>
      <c r="F59" s="95"/>
      <c r="G59" s="91"/>
    </row>
    <row r="60" spans="1:7" x14ac:dyDescent="0.25">
      <c r="A60" s="61" t="str">
        <f t="shared" si="2"/>
        <v>1.1.</v>
      </c>
      <c r="B60" s="8" t="s">
        <v>59</v>
      </c>
      <c r="C60" s="5" t="s">
        <v>65</v>
      </c>
      <c r="D60" s="90"/>
      <c r="E60" s="91"/>
      <c r="F60" s="95"/>
      <c r="G60" s="91"/>
    </row>
    <row r="61" spans="1:7" s="11" customFormat="1" ht="26.25" customHeight="1" x14ac:dyDescent="0.25">
      <c r="A61" s="61" t="str">
        <f t="shared" si="2"/>
        <v>1.1.</v>
      </c>
      <c r="B61" s="8" t="s">
        <v>60</v>
      </c>
      <c r="C61" s="5" t="s">
        <v>67</v>
      </c>
      <c r="D61" s="90"/>
      <c r="E61" s="91"/>
      <c r="F61" s="95"/>
      <c r="G61" s="91"/>
    </row>
    <row r="62" spans="1:7" s="11" customFormat="1" ht="38.25" customHeight="1" x14ac:dyDescent="0.25">
      <c r="A62" s="61" t="str">
        <f t="shared" si="2"/>
        <v>1.1.</v>
      </c>
      <c r="B62" s="8" t="s">
        <v>144</v>
      </c>
      <c r="C62" s="14" t="s">
        <v>190</v>
      </c>
      <c r="D62" s="90"/>
      <c r="E62" s="91"/>
      <c r="F62" s="95"/>
      <c r="G62" s="91"/>
    </row>
    <row r="63" spans="1:7" s="11" customFormat="1" ht="15.75" customHeight="1" x14ac:dyDescent="0.25">
      <c r="A63" s="61" t="str">
        <f t="shared" si="2"/>
        <v>1.1.</v>
      </c>
      <c r="B63" s="8" t="s">
        <v>145</v>
      </c>
      <c r="C63" s="14" t="s">
        <v>191</v>
      </c>
      <c r="D63" s="90"/>
      <c r="E63" s="91"/>
      <c r="F63" s="95"/>
      <c r="G63" s="91"/>
    </row>
    <row r="64" spans="1:7" s="11" customFormat="1" ht="41.65" customHeight="1" x14ac:dyDescent="0.25">
      <c r="A64" s="61" t="str">
        <f t="shared" si="2"/>
        <v>1.1.</v>
      </c>
      <c r="B64" s="8" t="s">
        <v>146</v>
      </c>
      <c r="C64" s="14" t="s">
        <v>192</v>
      </c>
      <c r="D64" s="90"/>
      <c r="E64" s="91"/>
      <c r="F64" s="95"/>
      <c r="G64" s="91"/>
    </row>
    <row r="65" spans="1:7" s="11" customFormat="1" ht="27.75" customHeight="1" x14ac:dyDescent="0.25">
      <c r="A65" s="61" t="str">
        <f t="shared" si="2"/>
        <v>1.1.</v>
      </c>
      <c r="B65" s="8" t="s">
        <v>147</v>
      </c>
      <c r="C65" s="14" t="s">
        <v>132</v>
      </c>
      <c r="D65" s="90"/>
      <c r="E65" s="91"/>
      <c r="F65" s="95"/>
      <c r="G65" s="91"/>
    </row>
    <row r="66" spans="1:7" s="11" customFormat="1" ht="27" customHeight="1" x14ac:dyDescent="0.25">
      <c r="A66" s="61" t="str">
        <f t="shared" si="2"/>
        <v>1.1.</v>
      </c>
      <c r="B66" s="8" t="s">
        <v>148</v>
      </c>
      <c r="C66" s="14" t="s">
        <v>193</v>
      </c>
      <c r="D66" s="90"/>
      <c r="E66" s="91"/>
      <c r="F66" s="95"/>
      <c r="G66" s="91"/>
    </row>
    <row r="67" spans="1:7" s="11" customFormat="1" ht="27" customHeight="1" x14ac:dyDescent="0.25">
      <c r="A67" s="61"/>
      <c r="B67" s="58" t="s">
        <v>118</v>
      </c>
      <c r="C67" s="78" t="s">
        <v>198</v>
      </c>
      <c r="D67" s="90" t="s">
        <v>44</v>
      </c>
      <c r="E67" s="91"/>
      <c r="F67" s="95" t="s">
        <v>44</v>
      </c>
      <c r="G67" s="91"/>
    </row>
    <row r="68" spans="1:7" x14ac:dyDescent="0.25">
      <c r="A68" s="7"/>
      <c r="B68" s="8"/>
      <c r="C68" s="46" t="s">
        <v>95</v>
      </c>
      <c r="D68" s="82">
        <v>52393</v>
      </c>
      <c r="E68" s="83"/>
      <c r="F68" s="83"/>
      <c r="G68" s="84"/>
    </row>
    <row r="69" spans="1:7" x14ac:dyDescent="0.25">
      <c r="A69" s="7"/>
      <c r="B69" s="8"/>
      <c r="C69" s="39" t="s">
        <v>96</v>
      </c>
      <c r="D69" s="85" t="s">
        <v>44</v>
      </c>
      <c r="E69" s="86"/>
      <c r="F69" s="86"/>
      <c r="G69" s="87"/>
    </row>
    <row r="71" spans="1:7" ht="31.5" x14ac:dyDescent="0.25">
      <c r="A71" s="53" t="s">
        <v>2</v>
      </c>
      <c r="B71" s="54" t="s">
        <v>69</v>
      </c>
      <c r="C71" s="1" t="s">
        <v>133</v>
      </c>
      <c r="D71" s="92"/>
      <c r="E71" s="93"/>
      <c r="F71" s="92"/>
      <c r="G71" s="94"/>
    </row>
    <row r="72" spans="1:7" ht="54" x14ac:dyDescent="0.25">
      <c r="A72" s="2"/>
      <c r="B72" s="9"/>
      <c r="C72" s="10" t="s">
        <v>78</v>
      </c>
      <c r="D72" s="43" t="s">
        <v>42</v>
      </c>
      <c r="E72" s="43" t="s">
        <v>99</v>
      </c>
      <c r="F72" s="16" t="s">
        <v>201</v>
      </c>
      <c r="G72" s="16" t="s">
        <v>41</v>
      </c>
    </row>
    <row r="73" spans="1:7" ht="25.5" x14ac:dyDescent="0.25">
      <c r="A73" s="61" t="str">
        <f>CONCATENATE($A$71,$B$71)</f>
        <v>1.2.</v>
      </c>
      <c r="B73" s="8" t="s">
        <v>5</v>
      </c>
      <c r="C73" s="5" t="s">
        <v>143</v>
      </c>
      <c r="D73" s="19"/>
      <c r="E73" s="18"/>
      <c r="F73" s="20">
        <v>5</v>
      </c>
      <c r="G73" s="19"/>
    </row>
    <row r="74" spans="1:7" x14ac:dyDescent="0.25">
      <c r="A74" s="61" t="str">
        <f t="shared" ref="A74:A79" si="3">CONCATENATE($A$71,$B$71)</f>
        <v>1.2.</v>
      </c>
      <c r="B74" s="8" t="s">
        <v>7</v>
      </c>
      <c r="C74" s="5" t="s">
        <v>43</v>
      </c>
      <c r="D74" s="20" t="s">
        <v>44</v>
      </c>
      <c r="E74" s="20" t="s">
        <v>44</v>
      </c>
      <c r="F74" s="20" t="s">
        <v>44</v>
      </c>
      <c r="G74" s="20" t="s">
        <v>44</v>
      </c>
    </row>
    <row r="75" spans="1:7" x14ac:dyDescent="0.25">
      <c r="A75" s="61" t="str">
        <f t="shared" si="3"/>
        <v>1.2.</v>
      </c>
      <c r="B75" s="8" t="s">
        <v>134</v>
      </c>
      <c r="C75" s="14" t="s">
        <v>48</v>
      </c>
      <c r="D75" s="19"/>
      <c r="E75" s="18"/>
      <c r="F75" s="20">
        <v>5</v>
      </c>
      <c r="G75" s="19"/>
    </row>
    <row r="76" spans="1:7" x14ac:dyDescent="0.25">
      <c r="A76" s="61" t="str">
        <f t="shared" si="3"/>
        <v>1.2.</v>
      </c>
      <c r="B76" s="8" t="s">
        <v>135</v>
      </c>
      <c r="C76" s="14" t="s">
        <v>49</v>
      </c>
      <c r="D76" s="19"/>
      <c r="E76" s="18"/>
      <c r="F76" s="20">
        <v>5</v>
      </c>
      <c r="G76" s="19"/>
    </row>
    <row r="77" spans="1:7" x14ac:dyDescent="0.25">
      <c r="A77" s="61" t="str">
        <f t="shared" si="3"/>
        <v>1.2.</v>
      </c>
      <c r="B77" s="8" t="s">
        <v>136</v>
      </c>
      <c r="C77" s="14" t="s">
        <v>50</v>
      </c>
      <c r="D77" s="19"/>
      <c r="E77" s="18"/>
      <c r="F77" s="20">
        <v>5</v>
      </c>
      <c r="G77" s="19"/>
    </row>
    <row r="78" spans="1:7" x14ac:dyDescent="0.25">
      <c r="A78" s="61" t="str">
        <f t="shared" si="3"/>
        <v>1.2.</v>
      </c>
      <c r="B78" s="8" t="s">
        <v>137</v>
      </c>
      <c r="C78" s="14" t="s">
        <v>117</v>
      </c>
      <c r="D78" s="19"/>
      <c r="E78" s="18"/>
      <c r="F78" s="20">
        <v>5</v>
      </c>
      <c r="G78" s="19"/>
    </row>
    <row r="79" spans="1:7" x14ac:dyDescent="0.25">
      <c r="A79" s="61" t="str">
        <f t="shared" si="3"/>
        <v>1.2.</v>
      </c>
      <c r="B79" s="8" t="s">
        <v>138</v>
      </c>
      <c r="C79" s="14" t="s">
        <v>68</v>
      </c>
      <c r="D79" s="19"/>
      <c r="E79" s="18"/>
      <c r="F79" s="20">
        <v>5</v>
      </c>
      <c r="G79" s="19"/>
    </row>
    <row r="80" spans="1:7" x14ac:dyDescent="0.25">
      <c r="A80" s="2"/>
      <c r="B80" s="9"/>
      <c r="C80" s="21"/>
      <c r="D80" s="24"/>
      <c r="E80" s="24"/>
      <c r="F80" s="23" t="s">
        <v>205</v>
      </c>
      <c r="G80" s="22">
        <f>SUMPRODUCT(F73:F77,G73:G77)</f>
        <v>0</v>
      </c>
    </row>
    <row r="81" spans="1:7" x14ac:dyDescent="0.25">
      <c r="A81" s="7"/>
      <c r="B81" s="12"/>
      <c r="C81" s="15"/>
      <c r="D81" s="96" t="s">
        <v>46</v>
      </c>
      <c r="E81" s="97"/>
      <c r="F81" s="98"/>
      <c r="G81" s="26"/>
    </row>
    <row r="82" spans="1:7" x14ac:dyDescent="0.25">
      <c r="A82" s="7"/>
      <c r="B82" s="12"/>
      <c r="C82" s="15"/>
      <c r="D82" s="17"/>
      <c r="E82" s="18"/>
      <c r="F82" s="49" t="s">
        <v>206</v>
      </c>
      <c r="G82" s="25">
        <f>G80*(1+G81)</f>
        <v>0</v>
      </c>
    </row>
    <row r="83" spans="1:7" x14ac:dyDescent="0.25">
      <c r="A83" s="7"/>
      <c r="B83" s="58" t="s">
        <v>118</v>
      </c>
      <c r="C83" s="57" t="s">
        <v>119</v>
      </c>
      <c r="D83" s="17"/>
      <c r="E83" s="65"/>
      <c r="F83" s="35"/>
      <c r="G83" s="56"/>
    </row>
    <row r="84" spans="1:7" x14ac:dyDescent="0.25">
      <c r="A84" s="2"/>
      <c r="B84" s="6"/>
      <c r="C84" s="3" t="s">
        <v>3</v>
      </c>
      <c r="D84" s="88" t="s">
        <v>0</v>
      </c>
      <c r="E84" s="89"/>
      <c r="F84" s="88" t="s">
        <v>1</v>
      </c>
      <c r="G84" s="89"/>
    </row>
    <row r="85" spans="1:7" ht="38.25" x14ac:dyDescent="0.25">
      <c r="A85" s="61" t="str">
        <f t="shared" ref="A85" si="4">CONCATENATE($A$71,$B$71)</f>
        <v>1.2.</v>
      </c>
      <c r="B85" s="8" t="s">
        <v>8</v>
      </c>
      <c r="C85" s="4" t="s">
        <v>61</v>
      </c>
      <c r="D85" s="90"/>
      <c r="E85" s="91"/>
      <c r="F85" s="90"/>
      <c r="G85" s="91"/>
    </row>
    <row r="86" spans="1:7" x14ac:dyDescent="0.25">
      <c r="A86" s="2"/>
      <c r="B86" s="9"/>
      <c r="C86" s="3" t="s">
        <v>4</v>
      </c>
      <c r="D86" s="88" t="s">
        <v>0</v>
      </c>
      <c r="E86" s="89"/>
      <c r="F86" s="88" t="s">
        <v>1</v>
      </c>
      <c r="G86" s="89"/>
    </row>
    <row r="87" spans="1:7" ht="27" customHeight="1" x14ac:dyDescent="0.25">
      <c r="A87" s="61" t="str">
        <f t="shared" ref="A87:A120" si="5">CONCATENATE($A$71,$B$71)</f>
        <v>1.2.</v>
      </c>
      <c r="B87" s="8" t="s">
        <v>9</v>
      </c>
      <c r="C87" s="5" t="s">
        <v>139</v>
      </c>
      <c r="D87" s="90"/>
      <c r="E87" s="91"/>
      <c r="F87" s="95"/>
      <c r="G87" s="91"/>
    </row>
    <row r="88" spans="1:7" ht="38.25" x14ac:dyDescent="0.25">
      <c r="A88" s="61" t="str">
        <f t="shared" si="5"/>
        <v>1.2.</v>
      </c>
      <c r="B88" s="8" t="s">
        <v>10</v>
      </c>
      <c r="C88" s="5" t="s">
        <v>62</v>
      </c>
      <c r="D88" s="90"/>
      <c r="E88" s="91"/>
      <c r="F88" s="95"/>
      <c r="G88" s="91"/>
    </row>
    <row r="89" spans="1:7" ht="15" customHeight="1" x14ac:dyDescent="0.25">
      <c r="A89" s="61" t="str">
        <f t="shared" si="5"/>
        <v>1.2.</v>
      </c>
      <c r="B89" s="8" t="s">
        <v>11</v>
      </c>
      <c r="C89" s="5" t="s">
        <v>31</v>
      </c>
      <c r="D89" s="90"/>
      <c r="E89" s="91"/>
      <c r="F89" s="95"/>
      <c r="G89" s="91"/>
    </row>
    <row r="90" spans="1:7" x14ac:dyDescent="0.25">
      <c r="A90" s="61" t="str">
        <f t="shared" si="5"/>
        <v>1.2.</v>
      </c>
      <c r="B90" s="8" t="s">
        <v>12</v>
      </c>
      <c r="C90" s="5" t="s">
        <v>121</v>
      </c>
      <c r="D90" s="90"/>
      <c r="E90" s="91"/>
      <c r="F90" s="95"/>
      <c r="G90" s="91"/>
    </row>
    <row r="91" spans="1:7" ht="25.5" x14ac:dyDescent="0.25">
      <c r="A91" s="61" t="str">
        <f t="shared" si="5"/>
        <v>1.2.</v>
      </c>
      <c r="B91" s="8" t="s">
        <v>102</v>
      </c>
      <c r="C91" s="5" t="s">
        <v>33</v>
      </c>
      <c r="D91" s="90"/>
      <c r="E91" s="91"/>
      <c r="F91" s="95"/>
      <c r="G91" s="91"/>
    </row>
    <row r="92" spans="1:7" ht="25.5" x14ac:dyDescent="0.25">
      <c r="A92" s="61" t="str">
        <f t="shared" si="5"/>
        <v>1.2.</v>
      </c>
      <c r="B92" s="8" t="s">
        <v>13</v>
      </c>
      <c r="C92" s="5" t="s">
        <v>32</v>
      </c>
      <c r="D92" s="90"/>
      <c r="E92" s="91"/>
      <c r="F92" s="95"/>
      <c r="G92" s="91"/>
    </row>
    <row r="93" spans="1:7" ht="25.5" x14ac:dyDescent="0.25">
      <c r="A93" s="61" t="str">
        <f t="shared" si="5"/>
        <v>1.2.</v>
      </c>
      <c r="B93" s="8" t="s">
        <v>14</v>
      </c>
      <c r="C93" s="5" t="s">
        <v>34</v>
      </c>
      <c r="D93" s="90"/>
      <c r="E93" s="91"/>
      <c r="F93" s="95"/>
      <c r="G93" s="91"/>
    </row>
    <row r="94" spans="1:7" x14ac:dyDescent="0.25">
      <c r="A94" s="61" t="str">
        <f t="shared" si="5"/>
        <v>1.2.</v>
      </c>
      <c r="B94" s="8" t="s">
        <v>15</v>
      </c>
      <c r="C94" s="5" t="s">
        <v>140</v>
      </c>
      <c r="D94" s="90"/>
      <c r="E94" s="91"/>
      <c r="F94" s="95"/>
      <c r="G94" s="91"/>
    </row>
    <row r="95" spans="1:7" ht="38.25" x14ac:dyDescent="0.25">
      <c r="A95" s="61" t="str">
        <f t="shared" si="5"/>
        <v>1.2.</v>
      </c>
      <c r="B95" s="8" t="s">
        <v>6</v>
      </c>
      <c r="C95" s="5" t="s">
        <v>66</v>
      </c>
      <c r="D95" s="90"/>
      <c r="E95" s="91"/>
      <c r="F95" s="95"/>
      <c r="G95" s="91"/>
    </row>
    <row r="96" spans="1:7" ht="63.75" x14ac:dyDescent="0.25">
      <c r="A96" s="61" t="str">
        <f t="shared" si="5"/>
        <v>1.2.</v>
      </c>
      <c r="B96" s="8" t="s">
        <v>16</v>
      </c>
      <c r="C96" s="5" t="s">
        <v>141</v>
      </c>
      <c r="D96" s="90"/>
      <c r="E96" s="91"/>
      <c r="F96" s="95"/>
      <c r="G96" s="91"/>
    </row>
    <row r="97" spans="1:7" ht="25.5" x14ac:dyDescent="0.25">
      <c r="A97" s="61" t="str">
        <f t="shared" si="5"/>
        <v>1.2.</v>
      </c>
      <c r="B97" s="8" t="s">
        <v>17</v>
      </c>
      <c r="C97" s="5" t="s">
        <v>35</v>
      </c>
      <c r="D97" s="90"/>
      <c r="E97" s="91"/>
      <c r="F97" s="95"/>
      <c r="G97" s="91"/>
    </row>
    <row r="98" spans="1:7" ht="38.25" x14ac:dyDescent="0.25">
      <c r="A98" s="61" t="str">
        <f t="shared" si="5"/>
        <v>1.2.</v>
      </c>
      <c r="B98" s="8" t="s">
        <v>18</v>
      </c>
      <c r="C98" s="5" t="s">
        <v>125</v>
      </c>
      <c r="D98" s="90"/>
      <c r="E98" s="91"/>
      <c r="F98" s="95"/>
      <c r="G98" s="91"/>
    </row>
    <row r="99" spans="1:7" ht="38.25" x14ac:dyDescent="0.25">
      <c r="A99" s="61" t="str">
        <f t="shared" si="5"/>
        <v>1.2.</v>
      </c>
      <c r="B99" s="8" t="s">
        <v>51</v>
      </c>
      <c r="C99" s="5" t="s">
        <v>126</v>
      </c>
      <c r="D99" s="90"/>
      <c r="E99" s="91"/>
      <c r="F99" s="95"/>
      <c r="G99" s="91"/>
    </row>
    <row r="100" spans="1:7" ht="51" x14ac:dyDescent="0.25">
      <c r="A100" s="61" t="str">
        <f t="shared" si="5"/>
        <v>1.2.</v>
      </c>
      <c r="B100" s="8" t="s">
        <v>19</v>
      </c>
      <c r="C100" s="5" t="s">
        <v>160</v>
      </c>
      <c r="D100" s="90"/>
      <c r="E100" s="91"/>
      <c r="F100" s="95"/>
      <c r="G100" s="91"/>
    </row>
    <row r="101" spans="1:7" ht="25.5" x14ac:dyDescent="0.25">
      <c r="A101" s="61" t="str">
        <f t="shared" si="5"/>
        <v>1.2.</v>
      </c>
      <c r="B101" s="8" t="s">
        <v>20</v>
      </c>
      <c r="C101" s="5" t="s">
        <v>142</v>
      </c>
      <c r="D101" s="90"/>
      <c r="E101" s="91"/>
      <c r="F101" s="95"/>
      <c r="G101" s="91"/>
    </row>
    <row r="102" spans="1:7" x14ac:dyDescent="0.25">
      <c r="A102" s="61" t="str">
        <f t="shared" si="5"/>
        <v>1.2.</v>
      </c>
      <c r="B102" s="8" t="s">
        <v>52</v>
      </c>
      <c r="C102" s="5" t="s">
        <v>63</v>
      </c>
      <c r="D102" s="90"/>
      <c r="E102" s="91"/>
      <c r="F102" s="95"/>
      <c r="G102" s="91"/>
    </row>
    <row r="103" spans="1:7" x14ac:dyDescent="0.25">
      <c r="A103" s="61" t="str">
        <f t="shared" si="5"/>
        <v>1.2.</v>
      </c>
      <c r="B103" s="8" t="s">
        <v>21</v>
      </c>
      <c r="C103" s="5" t="s">
        <v>26</v>
      </c>
      <c r="D103" s="90"/>
      <c r="E103" s="91"/>
      <c r="F103" s="95"/>
      <c r="G103" s="91"/>
    </row>
    <row r="104" spans="1:7" x14ac:dyDescent="0.25">
      <c r="A104" s="61" t="str">
        <f t="shared" si="5"/>
        <v>1.2.</v>
      </c>
      <c r="B104" s="8" t="s">
        <v>22</v>
      </c>
      <c r="C104" s="5" t="s">
        <v>27</v>
      </c>
      <c r="D104" s="90"/>
      <c r="E104" s="91"/>
      <c r="F104" s="95"/>
      <c r="G104" s="91"/>
    </row>
    <row r="105" spans="1:7" x14ac:dyDescent="0.25">
      <c r="A105" s="61" t="str">
        <f t="shared" si="5"/>
        <v>1.2.</v>
      </c>
      <c r="B105" s="8" t="s">
        <v>23</v>
      </c>
      <c r="C105" s="5" t="s">
        <v>28</v>
      </c>
      <c r="D105" s="90"/>
      <c r="E105" s="91"/>
      <c r="F105" s="95"/>
      <c r="G105" s="91"/>
    </row>
    <row r="106" spans="1:7" ht="25.5" x14ac:dyDescent="0.25">
      <c r="A106" s="61" t="str">
        <f t="shared" si="5"/>
        <v>1.2.</v>
      </c>
      <c r="B106" s="8" t="s">
        <v>24</v>
      </c>
      <c r="C106" s="5" t="s">
        <v>36</v>
      </c>
      <c r="D106" s="90"/>
      <c r="E106" s="91"/>
      <c r="F106" s="95"/>
      <c r="G106" s="91"/>
    </row>
    <row r="107" spans="1:7" ht="25.5" x14ac:dyDescent="0.25">
      <c r="A107" s="61" t="str">
        <f t="shared" si="5"/>
        <v>1.2.</v>
      </c>
      <c r="B107" s="8" t="s">
        <v>25</v>
      </c>
      <c r="C107" s="5" t="s">
        <v>29</v>
      </c>
      <c r="D107" s="90"/>
      <c r="E107" s="91"/>
      <c r="F107" s="95"/>
      <c r="G107" s="91"/>
    </row>
    <row r="108" spans="1:7" ht="76.5" x14ac:dyDescent="0.25">
      <c r="A108" s="61" t="str">
        <f t="shared" si="5"/>
        <v>1.2.</v>
      </c>
      <c r="B108" s="8" t="s">
        <v>53</v>
      </c>
      <c r="C108" s="5" t="s">
        <v>214</v>
      </c>
      <c r="D108" s="90"/>
      <c r="E108" s="91"/>
      <c r="F108" s="95"/>
      <c r="G108" s="91"/>
    </row>
    <row r="109" spans="1:7" ht="25.5" x14ac:dyDescent="0.25">
      <c r="A109" s="61" t="str">
        <f t="shared" si="5"/>
        <v>1.2.</v>
      </c>
      <c r="B109" s="8" t="s">
        <v>54</v>
      </c>
      <c r="C109" s="5" t="s">
        <v>64</v>
      </c>
      <c r="D109" s="90"/>
      <c r="E109" s="91"/>
      <c r="F109" s="95"/>
      <c r="G109" s="91"/>
    </row>
    <row r="110" spans="1:7" x14ac:dyDescent="0.25">
      <c r="A110" s="61" t="str">
        <f t="shared" si="5"/>
        <v>1.2.</v>
      </c>
      <c r="B110" s="8" t="s">
        <v>55</v>
      </c>
      <c r="C110" s="5" t="s">
        <v>37</v>
      </c>
      <c r="D110" s="90"/>
      <c r="E110" s="91"/>
      <c r="F110" s="95"/>
      <c r="G110" s="91"/>
    </row>
    <row r="111" spans="1:7" x14ac:dyDescent="0.25">
      <c r="A111" s="61" t="str">
        <f t="shared" si="5"/>
        <v>1.2.</v>
      </c>
      <c r="B111" s="8" t="s">
        <v>56</v>
      </c>
      <c r="C111" s="5" t="s">
        <v>30</v>
      </c>
      <c r="D111" s="90"/>
      <c r="E111" s="91"/>
      <c r="F111" s="95"/>
      <c r="G111" s="91"/>
    </row>
    <row r="112" spans="1:7" ht="38.25" x14ac:dyDescent="0.25">
      <c r="A112" s="61" t="str">
        <f t="shared" si="5"/>
        <v>1.2.</v>
      </c>
      <c r="B112" s="8" t="s">
        <v>57</v>
      </c>
      <c r="C112" s="5" t="s">
        <v>159</v>
      </c>
      <c r="D112" s="90"/>
      <c r="E112" s="91"/>
      <c r="F112" s="95"/>
      <c r="G112" s="91"/>
    </row>
    <row r="113" spans="1:7" ht="51" x14ac:dyDescent="0.25">
      <c r="A113" s="61" t="str">
        <f t="shared" si="5"/>
        <v>1.2.</v>
      </c>
      <c r="B113" s="8" t="s">
        <v>58</v>
      </c>
      <c r="C113" s="5" t="s">
        <v>131</v>
      </c>
      <c r="D113" s="90"/>
      <c r="E113" s="91"/>
      <c r="F113" s="95"/>
      <c r="G113" s="91"/>
    </row>
    <row r="114" spans="1:7" x14ac:dyDescent="0.25">
      <c r="A114" s="61" t="str">
        <f t="shared" si="5"/>
        <v>1.2.</v>
      </c>
      <c r="B114" s="8" t="s">
        <v>59</v>
      </c>
      <c r="C114" s="5" t="s">
        <v>65</v>
      </c>
      <c r="D114" s="90"/>
      <c r="E114" s="91"/>
      <c r="F114" s="95"/>
      <c r="G114" s="91"/>
    </row>
    <row r="115" spans="1:7" ht="25.5" x14ac:dyDescent="0.25">
      <c r="A115" s="61" t="str">
        <f t="shared" si="5"/>
        <v>1.2.</v>
      </c>
      <c r="B115" s="8" t="s">
        <v>60</v>
      </c>
      <c r="C115" s="5" t="s">
        <v>67</v>
      </c>
      <c r="D115" s="90"/>
      <c r="E115" s="91"/>
      <c r="F115" s="95"/>
      <c r="G115" s="91"/>
    </row>
    <row r="116" spans="1:7" ht="38.25" x14ac:dyDescent="0.25">
      <c r="A116" s="61" t="str">
        <f t="shared" si="5"/>
        <v>1.2.</v>
      </c>
      <c r="B116" s="8" t="s">
        <v>144</v>
      </c>
      <c r="C116" s="14" t="s">
        <v>190</v>
      </c>
      <c r="D116" s="90"/>
      <c r="E116" s="91"/>
      <c r="F116" s="95"/>
      <c r="G116" s="91"/>
    </row>
    <row r="117" spans="1:7" x14ac:dyDescent="0.25">
      <c r="A117" s="61" t="str">
        <f t="shared" si="5"/>
        <v>1.2.</v>
      </c>
      <c r="B117" s="8" t="s">
        <v>145</v>
      </c>
      <c r="C117" s="14" t="s">
        <v>191</v>
      </c>
      <c r="D117" s="90"/>
      <c r="E117" s="91"/>
      <c r="F117" s="95"/>
      <c r="G117" s="91"/>
    </row>
    <row r="118" spans="1:7" ht="38.25" x14ac:dyDescent="0.25">
      <c r="A118" s="61" t="str">
        <f t="shared" si="5"/>
        <v>1.2.</v>
      </c>
      <c r="B118" s="8" t="s">
        <v>146</v>
      </c>
      <c r="C118" s="14" t="s">
        <v>192</v>
      </c>
      <c r="D118" s="90"/>
      <c r="E118" s="91"/>
      <c r="F118" s="95"/>
      <c r="G118" s="91"/>
    </row>
    <row r="119" spans="1:7" ht="25.5" x14ac:dyDescent="0.25">
      <c r="A119" s="61" t="str">
        <f t="shared" si="5"/>
        <v>1.2.</v>
      </c>
      <c r="B119" s="8" t="s">
        <v>147</v>
      </c>
      <c r="C119" s="14" t="s">
        <v>132</v>
      </c>
      <c r="D119" s="90"/>
      <c r="E119" s="91"/>
      <c r="F119" s="95"/>
      <c r="G119" s="91"/>
    </row>
    <row r="120" spans="1:7" ht="25.5" x14ac:dyDescent="0.25">
      <c r="A120" s="61" t="str">
        <f t="shared" si="5"/>
        <v>1.2.</v>
      </c>
      <c r="B120" s="8" t="s">
        <v>148</v>
      </c>
      <c r="C120" s="14" t="s">
        <v>193</v>
      </c>
      <c r="D120" s="90"/>
      <c r="E120" s="91"/>
      <c r="F120" s="95"/>
      <c r="G120" s="91"/>
    </row>
    <row r="121" spans="1:7" ht="25.5" x14ac:dyDescent="0.25">
      <c r="A121" s="61"/>
      <c r="B121" s="58" t="s">
        <v>118</v>
      </c>
      <c r="C121" s="78" t="s">
        <v>198</v>
      </c>
      <c r="D121" s="90" t="s">
        <v>44</v>
      </c>
      <c r="E121" s="91"/>
      <c r="F121" s="95" t="s">
        <v>44</v>
      </c>
      <c r="G121" s="91"/>
    </row>
    <row r="122" spans="1:7" x14ac:dyDescent="0.25">
      <c r="A122" s="7"/>
      <c r="B122" s="8"/>
      <c r="C122" s="46" t="s">
        <v>95</v>
      </c>
      <c r="D122" s="82">
        <v>52393</v>
      </c>
      <c r="E122" s="83"/>
      <c r="F122" s="83"/>
      <c r="G122" s="84"/>
    </row>
    <row r="123" spans="1:7" x14ac:dyDescent="0.25">
      <c r="A123" s="7"/>
      <c r="B123" s="8"/>
      <c r="C123" s="39" t="s">
        <v>96</v>
      </c>
      <c r="D123" s="85" t="s">
        <v>44</v>
      </c>
      <c r="E123" s="86"/>
      <c r="F123" s="86"/>
      <c r="G123" s="87"/>
    </row>
    <row r="125" spans="1:7" x14ac:dyDescent="0.25">
      <c r="A125" s="71"/>
      <c r="B125" s="71"/>
      <c r="C125" s="40" t="str">
        <f>CONCATENATE("KOPĒJĀ CENA par ",A19,"pozīciju bez PVN, EUR:")</f>
        <v>KOPĒJĀ CENA par 1.1.pozīciju bez PVN, EUR:</v>
      </c>
      <c r="D125" s="115">
        <f>G97</f>
        <v>0</v>
      </c>
      <c r="E125" s="116"/>
      <c r="F125" s="116"/>
      <c r="G125" s="116"/>
    </row>
    <row r="126" spans="1:7" x14ac:dyDescent="0.25">
      <c r="A126" s="71"/>
      <c r="B126" s="71"/>
      <c r="C126" s="40" t="str">
        <f>CONCATENATE("KOPĒJĀ CENA par ",A73,"pozīciju bez PVN, EUR:")</f>
        <v>KOPĒJĀ CENA par 1.2.pozīciju bez PVN, EUR:</v>
      </c>
      <c r="D126" s="115">
        <f>G122</f>
        <v>0</v>
      </c>
      <c r="E126" s="116"/>
      <c r="F126" s="116"/>
      <c r="G126" s="116"/>
    </row>
    <row r="127" spans="1:7" x14ac:dyDescent="0.25">
      <c r="A127" s="71"/>
      <c r="B127" s="71"/>
      <c r="C127" s="117" t="s">
        <v>185</v>
      </c>
      <c r="D127" s="118">
        <f>SUM(D125:G126)</f>
        <v>0</v>
      </c>
      <c r="E127" s="119"/>
      <c r="F127" s="119"/>
      <c r="G127" s="119"/>
    </row>
    <row r="128" spans="1:7" x14ac:dyDescent="0.25">
      <c r="A128" s="71"/>
      <c r="B128" s="71"/>
      <c r="C128" s="117"/>
      <c r="D128" s="119"/>
      <c r="E128" s="119"/>
      <c r="F128" s="119"/>
      <c r="G128" s="119"/>
    </row>
    <row r="129" spans="1:7" x14ac:dyDescent="0.25">
      <c r="A129" s="71"/>
      <c r="B129" s="71"/>
      <c r="C129" s="41" t="s">
        <v>186</v>
      </c>
      <c r="D129" s="114">
        <f>G82+G28</f>
        <v>0</v>
      </c>
      <c r="E129" s="114"/>
      <c r="F129" s="114"/>
      <c r="G129" s="114"/>
    </row>
  </sheetData>
  <mergeCells count="188">
    <mergeCell ref="D129:G129"/>
    <mergeCell ref="D67:E67"/>
    <mergeCell ref="F67:G67"/>
    <mergeCell ref="D121:E121"/>
    <mergeCell ref="F121:G121"/>
    <mergeCell ref="A15:B15"/>
    <mergeCell ref="C15:G15"/>
    <mergeCell ref="D125:G125"/>
    <mergeCell ref="D126:G126"/>
    <mergeCell ref="C127:C128"/>
    <mergeCell ref="D127:G128"/>
    <mergeCell ref="D17:E17"/>
    <mergeCell ref="F17:G17"/>
    <mergeCell ref="F30:G30"/>
    <mergeCell ref="F32:G32"/>
    <mergeCell ref="D30:E30"/>
    <mergeCell ref="F51:G51"/>
    <mergeCell ref="D31:E31"/>
    <mergeCell ref="F31:G31"/>
    <mergeCell ref="F33:G33"/>
    <mergeCell ref="F41:G41"/>
    <mergeCell ref="F45:G45"/>
    <mergeCell ref="F47:G47"/>
    <mergeCell ref="F48:G48"/>
    <mergeCell ref="A10:B10"/>
    <mergeCell ref="C10:G10"/>
    <mergeCell ref="A11:B11"/>
    <mergeCell ref="C11:G11"/>
    <mergeCell ref="A12:B12"/>
    <mergeCell ref="C12:G12"/>
    <mergeCell ref="A13:B13"/>
    <mergeCell ref="C13:G13"/>
    <mergeCell ref="A14:B14"/>
    <mergeCell ref="C14:G14"/>
    <mergeCell ref="A3:G3"/>
    <mergeCell ref="A4:G4"/>
    <mergeCell ref="A5:G5"/>
    <mergeCell ref="A7:B7"/>
    <mergeCell ref="C7:G7"/>
    <mergeCell ref="A8:B8"/>
    <mergeCell ref="C8:G8"/>
    <mergeCell ref="A9:B9"/>
    <mergeCell ref="C9:G9"/>
    <mergeCell ref="F44:G44"/>
    <mergeCell ref="F46:G46"/>
    <mergeCell ref="D42:E42"/>
    <mergeCell ref="D43:E43"/>
    <mergeCell ref="D44:E44"/>
    <mergeCell ref="D45:E45"/>
    <mergeCell ref="D46:E46"/>
    <mergeCell ref="D47:E47"/>
    <mergeCell ref="F35:G35"/>
    <mergeCell ref="F39:G39"/>
    <mergeCell ref="F42:G42"/>
    <mergeCell ref="D41:E41"/>
    <mergeCell ref="F116:G116"/>
    <mergeCell ref="F107:G107"/>
    <mergeCell ref="F108:G108"/>
    <mergeCell ref="F109:G109"/>
    <mergeCell ref="F110:G110"/>
    <mergeCell ref="F111:G111"/>
    <mergeCell ref="F66:G66"/>
    <mergeCell ref="D27:F27"/>
    <mergeCell ref="F34:G34"/>
    <mergeCell ref="F63:G63"/>
    <mergeCell ref="F64:G64"/>
    <mergeCell ref="F65:G65"/>
    <mergeCell ref="F36:G36"/>
    <mergeCell ref="F40:G40"/>
    <mergeCell ref="F43:G43"/>
    <mergeCell ref="F38:G38"/>
    <mergeCell ref="F37:G37"/>
    <mergeCell ref="F62:G62"/>
    <mergeCell ref="F58:G58"/>
    <mergeCell ref="F57:G57"/>
    <mergeCell ref="F61:G61"/>
    <mergeCell ref="F53:G53"/>
    <mergeCell ref="F59:G59"/>
    <mergeCell ref="F60:G60"/>
    <mergeCell ref="D48:E48"/>
    <mergeCell ref="D49:E49"/>
    <mergeCell ref="D50:E50"/>
    <mergeCell ref="D51:E51"/>
    <mergeCell ref="D52:E52"/>
    <mergeCell ref="D85:E85"/>
    <mergeCell ref="F85:G85"/>
    <mergeCell ref="F86:G86"/>
    <mergeCell ref="F87:G87"/>
    <mergeCell ref="D81:F81"/>
    <mergeCell ref="D84:E84"/>
    <mergeCell ref="F84:G84"/>
    <mergeCell ref="F54:G54"/>
    <mergeCell ref="F55:G55"/>
    <mergeCell ref="F56:G56"/>
    <mergeCell ref="F49:G49"/>
    <mergeCell ref="F50:G50"/>
    <mergeCell ref="F52:G52"/>
    <mergeCell ref="D32:E32"/>
    <mergeCell ref="D33:E33"/>
    <mergeCell ref="D34:E34"/>
    <mergeCell ref="D35:E35"/>
    <mergeCell ref="D36:E36"/>
    <mergeCell ref="D37:E37"/>
    <mergeCell ref="D38:E38"/>
    <mergeCell ref="D39:E39"/>
    <mergeCell ref="D40:E40"/>
    <mergeCell ref="F117:G117"/>
    <mergeCell ref="F118:G118"/>
    <mergeCell ref="F119:G119"/>
    <mergeCell ref="F120:G120"/>
    <mergeCell ref="F95:G95"/>
    <mergeCell ref="F96:G96"/>
    <mergeCell ref="F88:G88"/>
    <mergeCell ref="F89:G89"/>
    <mergeCell ref="F90:G90"/>
    <mergeCell ref="F91:G91"/>
    <mergeCell ref="F92:G92"/>
    <mergeCell ref="F93:G93"/>
    <mergeCell ref="F94:G94"/>
    <mergeCell ref="F102:G102"/>
    <mergeCell ref="F103:G103"/>
    <mergeCell ref="F104:G104"/>
    <mergeCell ref="F105:G105"/>
    <mergeCell ref="F106:G106"/>
    <mergeCell ref="F97:G97"/>
    <mergeCell ref="F98:G98"/>
    <mergeCell ref="F99:G99"/>
    <mergeCell ref="F100:G100"/>
    <mergeCell ref="F101:G101"/>
    <mergeCell ref="F112:G112"/>
    <mergeCell ref="D58:E58"/>
    <mergeCell ref="D59:E59"/>
    <mergeCell ref="D60:E60"/>
    <mergeCell ref="D61:E61"/>
    <mergeCell ref="D62:E62"/>
    <mergeCell ref="D53:E53"/>
    <mergeCell ref="D54:E54"/>
    <mergeCell ref="D55:E55"/>
    <mergeCell ref="D56:E56"/>
    <mergeCell ref="D57:E57"/>
    <mergeCell ref="D63:E63"/>
    <mergeCell ref="D64:E64"/>
    <mergeCell ref="D65:E65"/>
    <mergeCell ref="D66:E66"/>
    <mergeCell ref="D116:E116"/>
    <mergeCell ref="D99:E99"/>
    <mergeCell ref="D100:E100"/>
    <mergeCell ref="D101:E101"/>
    <mergeCell ref="D102:E102"/>
    <mergeCell ref="D103:E103"/>
    <mergeCell ref="D104:E104"/>
    <mergeCell ref="D105:E105"/>
    <mergeCell ref="D106:E106"/>
    <mergeCell ref="D107:E107"/>
    <mergeCell ref="D108:E108"/>
    <mergeCell ref="D109:E109"/>
    <mergeCell ref="D115:E115"/>
    <mergeCell ref="D68:G68"/>
    <mergeCell ref="D69:G69"/>
    <mergeCell ref="D71:E71"/>
    <mergeCell ref="F71:G71"/>
    <mergeCell ref="F113:G113"/>
    <mergeCell ref="F114:G114"/>
    <mergeCell ref="F115:G115"/>
    <mergeCell ref="D122:G122"/>
    <mergeCell ref="D123:G123"/>
    <mergeCell ref="D86:E86"/>
    <mergeCell ref="D110:E110"/>
    <mergeCell ref="D111:E111"/>
    <mergeCell ref="D112:E112"/>
    <mergeCell ref="D113:E113"/>
    <mergeCell ref="D114:E114"/>
    <mergeCell ref="D117:E117"/>
    <mergeCell ref="D118:E118"/>
    <mergeCell ref="D119:E119"/>
    <mergeCell ref="D120:E120"/>
    <mergeCell ref="D87:E87"/>
    <mergeCell ref="D88:E88"/>
    <mergeCell ref="D89:E89"/>
    <mergeCell ref="D90:E90"/>
    <mergeCell ref="D91:E91"/>
    <mergeCell ref="D92:E92"/>
    <mergeCell ref="D93:E93"/>
    <mergeCell ref="D94:E94"/>
    <mergeCell ref="D95:E95"/>
    <mergeCell ref="D96:E96"/>
    <mergeCell ref="D97:E97"/>
    <mergeCell ref="D98:E98"/>
  </mergeCells>
  <pageMargins left="0.7" right="0.7" top="0.75" bottom="0.75" header="0.3" footer="0.3"/>
  <pageSetup paperSize="9" orientation="portrait" verticalDpi="0" r:id="rId1"/>
  <ignoredErrors>
    <ignoredError sqref="B30 B26:B28 B19:B20 B32 B31 B33:B61 B73:B74 B85:B1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zoomScaleNormal="100" workbookViewId="0">
      <selection activeCell="C107" sqref="C107"/>
    </sheetView>
  </sheetViews>
  <sheetFormatPr defaultRowHeight="15" x14ac:dyDescent="0.25"/>
  <cols>
    <col min="1" max="1" width="4.7109375" customWidth="1"/>
    <col min="2" max="2" width="4" customWidth="1"/>
    <col min="3" max="3" width="45.7109375" customWidth="1"/>
    <col min="4" max="4" width="28.7109375" customWidth="1"/>
    <col min="5" max="5" width="20.7109375" customWidth="1"/>
    <col min="6" max="7" width="15.7109375" customWidth="1"/>
  </cols>
  <sheetData>
    <row r="1" spans="1:7" ht="15" customHeight="1" x14ac:dyDescent="0.25">
      <c r="A1" s="69"/>
      <c r="B1" s="70"/>
      <c r="G1" s="79" t="s">
        <v>178</v>
      </c>
    </row>
    <row r="2" spans="1:7" ht="15" customHeight="1" x14ac:dyDescent="0.25">
      <c r="A2" s="69"/>
      <c r="B2" s="70"/>
      <c r="G2" s="51"/>
    </row>
    <row r="3" spans="1:7" ht="15" customHeight="1" x14ac:dyDescent="0.25">
      <c r="A3" s="102" t="s">
        <v>179</v>
      </c>
      <c r="B3" s="102"/>
      <c r="C3" s="102"/>
      <c r="D3" s="102"/>
      <c r="E3" s="102"/>
      <c r="F3" s="102"/>
      <c r="G3" s="102"/>
    </row>
    <row r="4" spans="1:7" ht="15" customHeight="1" x14ac:dyDescent="0.25">
      <c r="A4" s="102" t="s">
        <v>176</v>
      </c>
      <c r="B4" s="102"/>
      <c r="C4" s="102"/>
      <c r="D4" s="102"/>
      <c r="E4" s="102"/>
      <c r="F4" s="102"/>
      <c r="G4" s="102"/>
    </row>
    <row r="5" spans="1:7" ht="15" customHeight="1" x14ac:dyDescent="0.25">
      <c r="A5" s="103" t="s">
        <v>199</v>
      </c>
      <c r="B5" s="103"/>
      <c r="C5" s="103"/>
      <c r="D5" s="103"/>
      <c r="E5" s="103"/>
      <c r="F5" s="103"/>
      <c r="G5" s="103"/>
    </row>
    <row r="6" spans="1:7" ht="15" customHeight="1" x14ac:dyDescent="0.25">
      <c r="A6" s="69"/>
      <c r="B6" s="70"/>
      <c r="G6" s="51"/>
    </row>
    <row r="7" spans="1:7" ht="15" customHeight="1" x14ac:dyDescent="0.25">
      <c r="A7" s="104" t="s">
        <v>83</v>
      </c>
      <c r="B7" s="105"/>
      <c r="C7" s="106" t="s">
        <v>180</v>
      </c>
      <c r="D7" s="107"/>
      <c r="E7" s="107"/>
      <c r="F7" s="107"/>
      <c r="G7" s="108"/>
    </row>
    <row r="8" spans="1:7" ht="15" customHeight="1" x14ac:dyDescent="0.25">
      <c r="A8" s="104" t="s">
        <v>84</v>
      </c>
      <c r="B8" s="105"/>
      <c r="C8" s="109" t="s">
        <v>107</v>
      </c>
      <c r="D8" s="110"/>
      <c r="E8" s="110"/>
      <c r="F8" s="110"/>
      <c r="G8" s="111"/>
    </row>
    <row r="9" spans="1:7" ht="25.5" customHeight="1" x14ac:dyDescent="0.25">
      <c r="A9" s="112" t="s">
        <v>85</v>
      </c>
      <c r="B9" s="113"/>
      <c r="C9" s="106" t="s">
        <v>187</v>
      </c>
      <c r="D9" s="110"/>
      <c r="E9" s="110"/>
      <c r="F9" s="110"/>
      <c r="G9" s="111"/>
    </row>
    <row r="10" spans="1:7" ht="15" customHeight="1" x14ac:dyDescent="0.25">
      <c r="A10" s="104" t="s">
        <v>86</v>
      </c>
      <c r="B10" s="105"/>
      <c r="C10" s="109" t="s">
        <v>194</v>
      </c>
      <c r="D10" s="110"/>
      <c r="E10" s="110"/>
      <c r="F10" s="110"/>
      <c r="G10" s="111"/>
    </row>
    <row r="11" spans="1:7" ht="39" customHeight="1" x14ac:dyDescent="0.25">
      <c r="A11" s="104" t="s">
        <v>87</v>
      </c>
      <c r="B11" s="105"/>
      <c r="C11" s="106" t="s">
        <v>181</v>
      </c>
      <c r="D11" s="110"/>
      <c r="E11" s="110"/>
      <c r="F11" s="110"/>
      <c r="G11" s="111"/>
    </row>
    <row r="12" spans="1:7" ht="27" customHeight="1" x14ac:dyDescent="0.25">
      <c r="A12" s="104" t="s">
        <v>88</v>
      </c>
      <c r="B12" s="105"/>
      <c r="C12" s="109" t="s">
        <v>182</v>
      </c>
      <c r="D12" s="110"/>
      <c r="E12" s="110"/>
      <c r="F12" s="110"/>
      <c r="G12" s="111"/>
    </row>
    <row r="13" spans="1:7" ht="27" customHeight="1" x14ac:dyDescent="0.25">
      <c r="A13" s="104" t="s">
        <v>89</v>
      </c>
      <c r="B13" s="105"/>
      <c r="C13" s="109" t="s">
        <v>195</v>
      </c>
      <c r="D13" s="110"/>
      <c r="E13" s="110"/>
      <c r="F13" s="110"/>
      <c r="G13" s="111"/>
    </row>
    <row r="14" spans="1:7" ht="26.25" customHeight="1" x14ac:dyDescent="0.25">
      <c r="A14" s="104" t="s">
        <v>90</v>
      </c>
      <c r="B14" s="105"/>
      <c r="C14" s="106" t="s">
        <v>183</v>
      </c>
      <c r="D14" s="110"/>
      <c r="E14" s="110"/>
      <c r="F14" s="110"/>
      <c r="G14" s="111"/>
    </row>
    <row r="15" spans="1:7" ht="27.75" customHeight="1" x14ac:dyDescent="0.25">
      <c r="A15" s="104" t="s">
        <v>91</v>
      </c>
      <c r="B15" s="105"/>
      <c r="C15" s="106" t="s">
        <v>200</v>
      </c>
      <c r="D15" s="107"/>
      <c r="E15" s="107"/>
      <c r="F15" s="107"/>
      <c r="G15" s="108"/>
    </row>
    <row r="16" spans="1:7" x14ac:dyDescent="0.25">
      <c r="A16" s="71"/>
      <c r="B16" s="71"/>
      <c r="C16" s="72"/>
      <c r="D16" s="73"/>
      <c r="E16" s="73"/>
      <c r="F16" s="73"/>
      <c r="G16" s="73"/>
    </row>
    <row r="17" spans="1:7" ht="31.5" x14ac:dyDescent="0.25">
      <c r="A17" s="53" t="s">
        <v>69</v>
      </c>
      <c r="B17" s="54" t="s">
        <v>2</v>
      </c>
      <c r="C17" s="1" t="s">
        <v>152</v>
      </c>
      <c r="D17" s="93"/>
      <c r="E17" s="93"/>
      <c r="F17" s="93"/>
      <c r="G17" s="94"/>
    </row>
    <row r="18" spans="1:7" ht="54" x14ac:dyDescent="0.25">
      <c r="A18" s="2"/>
      <c r="B18" s="9"/>
      <c r="C18" s="10" t="s">
        <v>78</v>
      </c>
      <c r="D18" s="48" t="s">
        <v>42</v>
      </c>
      <c r="E18" s="16" t="s">
        <v>202</v>
      </c>
      <c r="F18" s="16" t="s">
        <v>201</v>
      </c>
      <c r="G18" s="16" t="s">
        <v>41</v>
      </c>
    </row>
    <row r="19" spans="1:7" x14ac:dyDescent="0.25">
      <c r="A19" s="61" t="str">
        <f>CONCATENATE($A$17,$B$17)</f>
        <v>2.1.</v>
      </c>
      <c r="B19" s="8" t="s">
        <v>5</v>
      </c>
      <c r="C19" s="5" t="s">
        <v>151</v>
      </c>
      <c r="D19" s="19"/>
      <c r="E19" s="18"/>
      <c r="F19" s="20">
        <v>2</v>
      </c>
      <c r="G19" s="19"/>
    </row>
    <row r="20" spans="1:7" x14ac:dyDescent="0.25">
      <c r="A20" s="61" t="str">
        <f t="shared" ref="A20:A25" si="0">CONCATENATE($A$17,$B$17)</f>
        <v>2.1.</v>
      </c>
      <c r="B20" s="8" t="s">
        <v>7</v>
      </c>
      <c r="C20" s="5" t="s">
        <v>43</v>
      </c>
      <c r="D20" s="20" t="s">
        <v>44</v>
      </c>
      <c r="E20" s="20" t="s">
        <v>44</v>
      </c>
      <c r="F20" s="20" t="s">
        <v>44</v>
      </c>
      <c r="G20" s="20" t="s">
        <v>44</v>
      </c>
    </row>
    <row r="21" spans="1:7" x14ac:dyDescent="0.25">
      <c r="A21" s="61" t="str">
        <f t="shared" si="0"/>
        <v>2.1.</v>
      </c>
      <c r="B21" s="8" t="s">
        <v>134</v>
      </c>
      <c r="C21" s="14" t="s">
        <v>48</v>
      </c>
      <c r="D21" s="19"/>
      <c r="E21" s="18"/>
      <c r="F21" s="20">
        <v>2</v>
      </c>
      <c r="G21" s="19"/>
    </row>
    <row r="22" spans="1:7" x14ac:dyDescent="0.25">
      <c r="A22" s="61" t="str">
        <f t="shared" si="0"/>
        <v>2.1.</v>
      </c>
      <c r="B22" s="8" t="s">
        <v>135</v>
      </c>
      <c r="C22" s="14" t="s">
        <v>49</v>
      </c>
      <c r="D22" s="19"/>
      <c r="E22" s="18"/>
      <c r="F22" s="20">
        <v>2</v>
      </c>
      <c r="G22" s="19"/>
    </row>
    <row r="23" spans="1:7" x14ac:dyDescent="0.25">
      <c r="A23" s="61" t="str">
        <f t="shared" si="0"/>
        <v>2.1.</v>
      </c>
      <c r="B23" s="8" t="s">
        <v>136</v>
      </c>
      <c r="C23" s="14" t="s">
        <v>50</v>
      </c>
      <c r="D23" s="19"/>
      <c r="E23" s="18"/>
      <c r="F23" s="20">
        <v>2</v>
      </c>
      <c r="G23" s="19"/>
    </row>
    <row r="24" spans="1:7" x14ac:dyDescent="0.25">
      <c r="A24" s="61" t="str">
        <f t="shared" si="0"/>
        <v>2.1.</v>
      </c>
      <c r="B24" s="8" t="s">
        <v>137</v>
      </c>
      <c r="C24" s="14" t="s">
        <v>117</v>
      </c>
      <c r="D24" s="19"/>
      <c r="E24" s="18"/>
      <c r="F24" s="20">
        <v>2</v>
      </c>
      <c r="G24" s="19"/>
    </row>
    <row r="25" spans="1:7" x14ac:dyDescent="0.25">
      <c r="A25" s="61" t="str">
        <f t="shared" si="0"/>
        <v>2.1.</v>
      </c>
      <c r="B25" s="8" t="s">
        <v>138</v>
      </c>
      <c r="C25" s="14" t="s">
        <v>68</v>
      </c>
      <c r="D25" s="19"/>
      <c r="E25" s="18"/>
      <c r="F25" s="20">
        <v>2</v>
      </c>
      <c r="G25" s="19"/>
    </row>
    <row r="26" spans="1:7" ht="15.75" customHeight="1" x14ac:dyDescent="0.25">
      <c r="A26" s="2"/>
      <c r="B26" s="9"/>
      <c r="C26" s="21"/>
      <c r="D26" s="24"/>
      <c r="E26" s="24"/>
      <c r="F26" s="59" t="s">
        <v>210</v>
      </c>
      <c r="G26" s="22">
        <f>SUMPRODUCT(F19:F23,G19:G23)</f>
        <v>0</v>
      </c>
    </row>
    <row r="27" spans="1:7" ht="15.75" customHeight="1" x14ac:dyDescent="0.25">
      <c r="A27" s="7"/>
      <c r="B27" s="12"/>
      <c r="C27" s="15"/>
      <c r="D27" s="99" t="s">
        <v>46</v>
      </c>
      <c r="E27" s="100"/>
      <c r="F27" s="101"/>
      <c r="G27" s="26"/>
    </row>
    <row r="28" spans="1:7" ht="18.75" customHeight="1" x14ac:dyDescent="0.25">
      <c r="A28" s="7"/>
      <c r="B28" s="12"/>
      <c r="C28" s="15"/>
      <c r="D28" s="17"/>
      <c r="E28" s="18"/>
      <c r="F28" s="60" t="s">
        <v>211</v>
      </c>
      <c r="G28" s="25">
        <f>G26*(1+G27)</f>
        <v>0</v>
      </c>
    </row>
    <row r="29" spans="1:7" ht="15.75" customHeight="1" x14ac:dyDescent="0.25">
      <c r="A29" s="7"/>
      <c r="B29" s="58" t="s">
        <v>118</v>
      </c>
      <c r="C29" s="57" t="s">
        <v>119</v>
      </c>
      <c r="D29" s="17"/>
      <c r="E29" s="65"/>
      <c r="F29" s="35"/>
      <c r="G29" s="56"/>
    </row>
    <row r="30" spans="1:7" ht="27" customHeight="1" x14ac:dyDescent="0.25">
      <c r="A30" s="2"/>
      <c r="B30" s="6"/>
      <c r="C30" s="3" t="s">
        <v>3</v>
      </c>
      <c r="D30" s="88" t="s">
        <v>0</v>
      </c>
      <c r="E30" s="89"/>
      <c r="F30" s="88" t="s">
        <v>1</v>
      </c>
      <c r="G30" s="89"/>
    </row>
    <row r="31" spans="1:7" ht="38.25" x14ac:dyDescent="0.25">
      <c r="A31" s="61" t="str">
        <f t="shared" ref="A31" si="1">CONCATENATE($A$17,$B$17)</f>
        <v>2.1.</v>
      </c>
      <c r="B31" s="8" t="s">
        <v>8</v>
      </c>
      <c r="C31" s="4" t="s">
        <v>61</v>
      </c>
      <c r="D31" s="90"/>
      <c r="E31" s="91"/>
      <c r="F31" s="90"/>
      <c r="G31" s="91"/>
    </row>
    <row r="32" spans="1:7" ht="40.5" customHeight="1" x14ac:dyDescent="0.25">
      <c r="A32" s="2"/>
      <c r="B32" s="9"/>
      <c r="C32" s="3" t="s">
        <v>4</v>
      </c>
      <c r="D32" s="88" t="s">
        <v>0</v>
      </c>
      <c r="E32" s="89"/>
      <c r="F32" s="88" t="s">
        <v>1</v>
      </c>
      <c r="G32" s="89"/>
    </row>
    <row r="33" spans="1:7" ht="25.5" x14ac:dyDescent="0.25">
      <c r="A33" s="61" t="str">
        <f t="shared" ref="A33:A65" si="2">CONCATENATE($A$17,$B$17)</f>
        <v>2.1.</v>
      </c>
      <c r="B33" s="8" t="s">
        <v>9</v>
      </c>
      <c r="C33" s="5" t="s">
        <v>127</v>
      </c>
      <c r="D33" s="90"/>
      <c r="E33" s="91"/>
      <c r="F33" s="95"/>
      <c r="G33" s="91"/>
    </row>
    <row r="34" spans="1:7" ht="25.5" x14ac:dyDescent="0.25">
      <c r="A34" s="61" t="str">
        <f t="shared" si="2"/>
        <v>2.1.</v>
      </c>
      <c r="B34" s="8" t="s">
        <v>10</v>
      </c>
      <c r="C34" s="5" t="s">
        <v>120</v>
      </c>
      <c r="D34" s="90"/>
      <c r="E34" s="91"/>
      <c r="F34" s="95"/>
      <c r="G34" s="91"/>
    </row>
    <row r="35" spans="1:7" ht="14.25" customHeight="1" x14ac:dyDescent="0.25">
      <c r="A35" s="61" t="str">
        <f t="shared" si="2"/>
        <v>2.1.</v>
      </c>
      <c r="B35" s="8" t="s">
        <v>11</v>
      </c>
      <c r="C35" s="5" t="s">
        <v>31</v>
      </c>
      <c r="D35" s="90"/>
      <c r="E35" s="91"/>
      <c r="F35" s="95"/>
      <c r="G35" s="91"/>
    </row>
    <row r="36" spans="1:7" x14ac:dyDescent="0.25">
      <c r="A36" s="61" t="str">
        <f t="shared" si="2"/>
        <v>2.1.</v>
      </c>
      <c r="B36" s="8" t="s">
        <v>12</v>
      </c>
      <c r="C36" s="5" t="s">
        <v>121</v>
      </c>
      <c r="D36" s="90"/>
      <c r="E36" s="91"/>
      <c r="F36" s="95"/>
      <c r="G36" s="91"/>
    </row>
    <row r="37" spans="1:7" ht="25.5" x14ac:dyDescent="0.25">
      <c r="A37" s="61" t="str">
        <f t="shared" si="2"/>
        <v>2.1.</v>
      </c>
      <c r="B37" s="8" t="s">
        <v>102</v>
      </c>
      <c r="C37" s="5" t="s">
        <v>33</v>
      </c>
      <c r="D37" s="90"/>
      <c r="E37" s="91"/>
      <c r="F37" s="95"/>
      <c r="G37" s="91"/>
    </row>
    <row r="38" spans="1:7" ht="25.5" x14ac:dyDescent="0.25">
      <c r="A38" s="61" t="str">
        <f t="shared" si="2"/>
        <v>2.1.</v>
      </c>
      <c r="B38" s="8" t="s">
        <v>13</v>
      </c>
      <c r="C38" s="5" t="s">
        <v>32</v>
      </c>
      <c r="D38" s="90"/>
      <c r="E38" s="91"/>
      <c r="F38" s="95"/>
      <c r="G38" s="91"/>
    </row>
    <row r="39" spans="1:7" ht="25.5" x14ac:dyDescent="0.25">
      <c r="A39" s="61" t="str">
        <f t="shared" si="2"/>
        <v>2.1.</v>
      </c>
      <c r="B39" s="8" t="s">
        <v>14</v>
      </c>
      <c r="C39" s="5" t="s">
        <v>197</v>
      </c>
      <c r="D39" s="90"/>
      <c r="E39" s="91"/>
      <c r="F39" s="95"/>
      <c r="G39" s="91"/>
    </row>
    <row r="40" spans="1:7" x14ac:dyDescent="0.25">
      <c r="A40" s="61" t="str">
        <f t="shared" si="2"/>
        <v>2.1.</v>
      </c>
      <c r="B40" s="8" t="s">
        <v>15</v>
      </c>
      <c r="C40" s="5" t="s">
        <v>122</v>
      </c>
      <c r="D40" s="90"/>
      <c r="E40" s="91"/>
      <c r="F40" s="95"/>
      <c r="G40" s="91"/>
    </row>
    <row r="41" spans="1:7" ht="51" x14ac:dyDescent="0.25">
      <c r="A41" s="61" t="str">
        <f t="shared" si="2"/>
        <v>2.1.</v>
      </c>
      <c r="B41" s="8" t="s">
        <v>6</v>
      </c>
      <c r="C41" s="5" t="s">
        <v>123</v>
      </c>
      <c r="D41" s="90"/>
      <c r="E41" s="91"/>
      <c r="F41" s="95"/>
      <c r="G41" s="91"/>
    </row>
    <row r="42" spans="1:7" ht="63.75" x14ac:dyDescent="0.25">
      <c r="A42" s="61" t="str">
        <f t="shared" si="2"/>
        <v>2.1.</v>
      </c>
      <c r="B42" s="8" t="s">
        <v>16</v>
      </c>
      <c r="C42" s="5" t="s">
        <v>124</v>
      </c>
      <c r="D42" s="90"/>
      <c r="E42" s="91"/>
      <c r="F42" s="95"/>
      <c r="G42" s="91"/>
    </row>
    <row r="43" spans="1:7" ht="25.5" x14ac:dyDescent="0.25">
      <c r="A43" s="61" t="str">
        <f t="shared" si="2"/>
        <v>2.1.</v>
      </c>
      <c r="B43" s="8" t="s">
        <v>17</v>
      </c>
      <c r="C43" s="5" t="s">
        <v>35</v>
      </c>
      <c r="D43" s="90"/>
      <c r="E43" s="91"/>
      <c r="F43" s="95"/>
      <c r="G43" s="91"/>
    </row>
    <row r="44" spans="1:7" ht="38.25" x14ac:dyDescent="0.25">
      <c r="A44" s="61" t="str">
        <f t="shared" si="2"/>
        <v>2.1.</v>
      </c>
      <c r="B44" s="8" t="s">
        <v>18</v>
      </c>
      <c r="C44" s="5" t="s">
        <v>125</v>
      </c>
      <c r="D44" s="90"/>
      <c r="E44" s="91"/>
      <c r="F44" s="95"/>
      <c r="G44" s="91"/>
    </row>
    <row r="45" spans="1:7" ht="38.25" x14ac:dyDescent="0.25">
      <c r="A45" s="61" t="str">
        <f t="shared" si="2"/>
        <v>2.1.</v>
      </c>
      <c r="B45" s="8" t="s">
        <v>51</v>
      </c>
      <c r="C45" s="5" t="s">
        <v>126</v>
      </c>
      <c r="D45" s="90"/>
      <c r="E45" s="91"/>
      <c r="F45" s="95"/>
      <c r="G45" s="91"/>
    </row>
    <row r="46" spans="1:7" ht="51" x14ac:dyDescent="0.25">
      <c r="A46" s="61" t="str">
        <f t="shared" si="2"/>
        <v>2.1.</v>
      </c>
      <c r="B46" s="8" t="s">
        <v>19</v>
      </c>
      <c r="C46" s="5" t="s">
        <v>160</v>
      </c>
      <c r="D46" s="90"/>
      <c r="E46" s="91"/>
      <c r="F46" s="95"/>
      <c r="G46" s="91"/>
    </row>
    <row r="47" spans="1:7" ht="38.25" x14ac:dyDescent="0.25">
      <c r="A47" s="61" t="str">
        <f t="shared" si="2"/>
        <v>2.1.</v>
      </c>
      <c r="B47" s="8" t="s">
        <v>20</v>
      </c>
      <c r="C47" s="5" t="s">
        <v>129</v>
      </c>
      <c r="D47" s="90"/>
      <c r="E47" s="91"/>
      <c r="F47" s="95"/>
      <c r="G47" s="91"/>
    </row>
    <row r="48" spans="1:7" x14ac:dyDescent="0.25">
      <c r="A48" s="61" t="str">
        <f t="shared" si="2"/>
        <v>2.1.</v>
      </c>
      <c r="B48" s="8" t="s">
        <v>52</v>
      </c>
      <c r="C48" s="5" t="s">
        <v>128</v>
      </c>
      <c r="D48" s="90"/>
      <c r="E48" s="91"/>
      <c r="F48" s="95"/>
      <c r="G48" s="91"/>
    </row>
    <row r="49" spans="1:7" x14ac:dyDescent="0.25">
      <c r="A49" s="61" t="str">
        <f t="shared" si="2"/>
        <v>2.1.</v>
      </c>
      <c r="B49" s="8" t="s">
        <v>21</v>
      </c>
      <c r="C49" s="5" t="s">
        <v>26</v>
      </c>
      <c r="D49" s="90"/>
      <c r="E49" s="91"/>
      <c r="F49" s="95"/>
      <c r="G49" s="91"/>
    </row>
    <row r="50" spans="1:7" x14ac:dyDescent="0.25">
      <c r="A50" s="61" t="str">
        <f t="shared" si="2"/>
        <v>2.1.</v>
      </c>
      <c r="B50" s="8" t="s">
        <v>22</v>
      </c>
      <c r="C50" s="5" t="s">
        <v>27</v>
      </c>
      <c r="D50" s="90"/>
      <c r="E50" s="91"/>
      <c r="F50" s="95"/>
      <c r="G50" s="91"/>
    </row>
    <row r="51" spans="1:7" ht="51" x14ac:dyDescent="0.25">
      <c r="A51" s="61" t="str">
        <f t="shared" si="2"/>
        <v>2.1.</v>
      </c>
      <c r="B51" s="8" t="s">
        <v>23</v>
      </c>
      <c r="C51" s="5" t="s">
        <v>189</v>
      </c>
      <c r="D51" s="90"/>
      <c r="E51" s="91"/>
      <c r="F51" s="95"/>
      <c r="G51" s="91"/>
    </row>
    <row r="52" spans="1:7" ht="25.5" x14ac:dyDescent="0.25">
      <c r="A52" s="61" t="str">
        <f t="shared" si="2"/>
        <v>2.1.</v>
      </c>
      <c r="B52" s="8" t="s">
        <v>24</v>
      </c>
      <c r="C52" s="5" t="s">
        <v>36</v>
      </c>
      <c r="D52" s="90"/>
      <c r="E52" s="91"/>
      <c r="F52" s="95"/>
      <c r="G52" s="91"/>
    </row>
    <row r="53" spans="1:7" ht="25.5" x14ac:dyDescent="0.25">
      <c r="A53" s="61" t="str">
        <f t="shared" si="2"/>
        <v>2.1.</v>
      </c>
      <c r="B53" s="8" t="s">
        <v>25</v>
      </c>
      <c r="C53" s="5" t="s">
        <v>29</v>
      </c>
      <c r="D53" s="90"/>
      <c r="E53" s="91"/>
      <c r="F53" s="95"/>
      <c r="G53" s="91"/>
    </row>
    <row r="54" spans="1:7" ht="76.5" x14ac:dyDescent="0.25">
      <c r="A54" s="61" t="str">
        <f t="shared" si="2"/>
        <v>2.1.</v>
      </c>
      <c r="B54" s="8" t="s">
        <v>53</v>
      </c>
      <c r="C54" s="5" t="s">
        <v>214</v>
      </c>
      <c r="D54" s="90"/>
      <c r="E54" s="91"/>
      <c r="F54" s="95"/>
      <c r="G54" s="91"/>
    </row>
    <row r="55" spans="1:7" ht="25.5" x14ac:dyDescent="0.25">
      <c r="A55" s="61" t="str">
        <f t="shared" si="2"/>
        <v>2.1.</v>
      </c>
      <c r="B55" s="8" t="s">
        <v>54</v>
      </c>
      <c r="C55" s="5" t="s">
        <v>64</v>
      </c>
      <c r="D55" s="90"/>
      <c r="E55" s="91"/>
      <c r="F55" s="95"/>
      <c r="G55" s="91"/>
    </row>
    <row r="56" spans="1:7" x14ac:dyDescent="0.25">
      <c r="A56" s="61" t="str">
        <f t="shared" si="2"/>
        <v>2.1.</v>
      </c>
      <c r="B56" s="8" t="s">
        <v>55</v>
      </c>
      <c r="C56" s="5" t="s">
        <v>130</v>
      </c>
      <c r="D56" s="90"/>
      <c r="E56" s="91"/>
      <c r="F56" s="95"/>
      <c r="G56" s="91"/>
    </row>
    <row r="57" spans="1:7" x14ac:dyDescent="0.25">
      <c r="A57" s="61" t="str">
        <f t="shared" si="2"/>
        <v>2.1.</v>
      </c>
      <c r="B57" s="8" t="s">
        <v>56</v>
      </c>
      <c r="C57" s="5" t="s">
        <v>30</v>
      </c>
      <c r="D57" s="90"/>
      <c r="E57" s="91"/>
      <c r="F57" s="95"/>
      <c r="G57" s="91"/>
    </row>
    <row r="58" spans="1:7" ht="38.25" x14ac:dyDescent="0.25">
      <c r="A58" s="61" t="str">
        <f t="shared" si="2"/>
        <v>2.1.</v>
      </c>
      <c r="B58" s="8" t="s">
        <v>57</v>
      </c>
      <c r="C58" s="5" t="s">
        <v>159</v>
      </c>
      <c r="D58" s="90"/>
      <c r="E58" s="91"/>
      <c r="F58" s="95"/>
      <c r="G58" s="91"/>
    </row>
    <row r="59" spans="1:7" x14ac:dyDescent="0.25">
      <c r="A59" s="61" t="str">
        <f t="shared" si="2"/>
        <v>2.1.</v>
      </c>
      <c r="B59" s="8" t="s">
        <v>58</v>
      </c>
      <c r="C59" s="5" t="s">
        <v>65</v>
      </c>
      <c r="D59" s="90"/>
      <c r="E59" s="91"/>
      <c r="F59" s="95"/>
      <c r="G59" s="91"/>
    </row>
    <row r="60" spans="1:7" s="11" customFormat="1" ht="26.25" customHeight="1" x14ac:dyDescent="0.25">
      <c r="A60" s="61" t="str">
        <f t="shared" si="2"/>
        <v>2.1.</v>
      </c>
      <c r="B60" s="8" t="s">
        <v>59</v>
      </c>
      <c r="C60" s="5" t="s">
        <v>67</v>
      </c>
      <c r="D60" s="90"/>
      <c r="E60" s="91"/>
      <c r="F60" s="95"/>
      <c r="G60" s="91"/>
    </row>
    <row r="61" spans="1:7" s="11" customFormat="1" ht="39" customHeight="1" x14ac:dyDescent="0.25">
      <c r="A61" s="61" t="str">
        <f t="shared" si="2"/>
        <v>2.1.</v>
      </c>
      <c r="B61" s="8" t="s">
        <v>153</v>
      </c>
      <c r="C61" s="14" t="s">
        <v>190</v>
      </c>
      <c r="D61" s="90"/>
      <c r="E61" s="91"/>
      <c r="F61" s="95"/>
      <c r="G61" s="91"/>
    </row>
    <row r="62" spans="1:7" s="11" customFormat="1" ht="15.75" customHeight="1" x14ac:dyDescent="0.25">
      <c r="A62" s="61" t="str">
        <f t="shared" si="2"/>
        <v>2.1.</v>
      </c>
      <c r="B62" s="8" t="s">
        <v>154</v>
      </c>
      <c r="C62" s="14" t="s">
        <v>191</v>
      </c>
      <c r="D62" s="90"/>
      <c r="E62" s="91"/>
      <c r="F62" s="95"/>
      <c r="G62" s="91"/>
    </row>
    <row r="63" spans="1:7" s="11" customFormat="1" ht="41.65" customHeight="1" x14ac:dyDescent="0.25">
      <c r="A63" s="61" t="str">
        <f t="shared" si="2"/>
        <v>2.1.</v>
      </c>
      <c r="B63" s="8" t="s">
        <v>155</v>
      </c>
      <c r="C63" s="14" t="s">
        <v>192</v>
      </c>
      <c r="D63" s="90"/>
      <c r="E63" s="91"/>
      <c r="F63" s="95"/>
      <c r="G63" s="91"/>
    </row>
    <row r="64" spans="1:7" s="11" customFormat="1" ht="27.75" customHeight="1" x14ac:dyDescent="0.25">
      <c r="A64" s="61" t="str">
        <f t="shared" si="2"/>
        <v>2.1.</v>
      </c>
      <c r="B64" s="8" t="s">
        <v>156</v>
      </c>
      <c r="C64" s="14" t="s">
        <v>132</v>
      </c>
      <c r="D64" s="90"/>
      <c r="E64" s="91"/>
      <c r="F64" s="95"/>
      <c r="G64" s="91"/>
    </row>
    <row r="65" spans="1:7" s="11" customFormat="1" ht="27.75" customHeight="1" x14ac:dyDescent="0.25">
      <c r="A65" s="61" t="str">
        <f t="shared" si="2"/>
        <v>2.1.</v>
      </c>
      <c r="B65" s="8" t="s">
        <v>157</v>
      </c>
      <c r="C65" s="14" t="s">
        <v>193</v>
      </c>
      <c r="D65" s="90"/>
      <c r="E65" s="91"/>
      <c r="F65" s="95"/>
      <c r="G65" s="91"/>
    </row>
    <row r="66" spans="1:7" s="11" customFormat="1" ht="27" customHeight="1" x14ac:dyDescent="0.25">
      <c r="A66" s="61"/>
      <c r="B66" s="58" t="s">
        <v>118</v>
      </c>
      <c r="C66" s="78" t="s">
        <v>198</v>
      </c>
      <c r="D66" s="90" t="s">
        <v>44</v>
      </c>
      <c r="E66" s="91"/>
      <c r="F66" s="95" t="s">
        <v>44</v>
      </c>
      <c r="G66" s="91"/>
    </row>
    <row r="67" spans="1:7" x14ac:dyDescent="0.25">
      <c r="A67" s="7"/>
      <c r="B67" s="8"/>
      <c r="C67" s="46" t="s">
        <v>95</v>
      </c>
      <c r="D67" s="82">
        <v>52393</v>
      </c>
      <c r="E67" s="83"/>
      <c r="F67" s="83"/>
      <c r="G67" s="84"/>
    </row>
    <row r="68" spans="1:7" x14ac:dyDescent="0.25">
      <c r="A68" s="7"/>
      <c r="B68" s="8"/>
      <c r="C68" s="39" t="s">
        <v>96</v>
      </c>
      <c r="D68" s="85" t="s">
        <v>44</v>
      </c>
      <c r="E68" s="86"/>
      <c r="F68" s="86"/>
      <c r="G68" s="87"/>
    </row>
    <row r="70" spans="1:7" ht="31.5" x14ac:dyDescent="0.25">
      <c r="A70" s="53" t="s">
        <v>69</v>
      </c>
      <c r="B70" s="54" t="s">
        <v>69</v>
      </c>
      <c r="C70" s="1" t="s">
        <v>158</v>
      </c>
      <c r="D70" s="93"/>
      <c r="E70" s="93"/>
      <c r="F70" s="93"/>
      <c r="G70" s="94"/>
    </row>
    <row r="71" spans="1:7" ht="54" x14ac:dyDescent="0.25">
      <c r="A71" s="2"/>
      <c r="B71" s="9"/>
      <c r="C71" s="10" t="s">
        <v>78</v>
      </c>
      <c r="D71" s="43" t="s">
        <v>42</v>
      </c>
      <c r="E71" s="43" t="s">
        <v>202</v>
      </c>
      <c r="F71" s="16" t="s">
        <v>201</v>
      </c>
      <c r="G71" s="16" t="s">
        <v>41</v>
      </c>
    </row>
    <row r="72" spans="1:7" ht="25.5" x14ac:dyDescent="0.25">
      <c r="A72" s="61" t="str">
        <f>CONCATENATE($A$70,$B$70)</f>
        <v>2.2.</v>
      </c>
      <c r="B72" s="8" t="s">
        <v>5</v>
      </c>
      <c r="C72" s="5" t="s">
        <v>143</v>
      </c>
      <c r="D72" s="19"/>
      <c r="E72" s="18"/>
      <c r="F72" s="20">
        <v>5</v>
      </c>
      <c r="G72" s="19"/>
    </row>
    <row r="73" spans="1:7" x14ac:dyDescent="0.25">
      <c r="A73" s="61" t="str">
        <f t="shared" ref="A73:A78" si="3">CONCATENATE($A$70,$B$70)</f>
        <v>2.2.</v>
      </c>
      <c r="B73" s="8" t="s">
        <v>7</v>
      </c>
      <c r="C73" s="5" t="s">
        <v>43</v>
      </c>
      <c r="D73" s="20" t="s">
        <v>44</v>
      </c>
      <c r="E73" s="20" t="s">
        <v>44</v>
      </c>
      <c r="F73" s="20" t="s">
        <v>44</v>
      </c>
      <c r="G73" s="20" t="s">
        <v>44</v>
      </c>
    </row>
    <row r="74" spans="1:7" x14ac:dyDescent="0.25">
      <c r="A74" s="61" t="str">
        <f t="shared" si="3"/>
        <v>2.2.</v>
      </c>
      <c r="B74" s="8" t="s">
        <v>134</v>
      </c>
      <c r="C74" s="14" t="s">
        <v>48</v>
      </c>
      <c r="D74" s="19"/>
      <c r="E74" s="18"/>
      <c r="F74" s="20">
        <v>5</v>
      </c>
      <c r="G74" s="19"/>
    </row>
    <row r="75" spans="1:7" x14ac:dyDescent="0.25">
      <c r="A75" s="61" t="str">
        <f t="shared" si="3"/>
        <v>2.2.</v>
      </c>
      <c r="B75" s="8" t="s">
        <v>135</v>
      </c>
      <c r="C75" s="14" t="s">
        <v>49</v>
      </c>
      <c r="D75" s="19"/>
      <c r="E75" s="18"/>
      <c r="F75" s="20">
        <v>5</v>
      </c>
      <c r="G75" s="19"/>
    </row>
    <row r="76" spans="1:7" x14ac:dyDescent="0.25">
      <c r="A76" s="61" t="str">
        <f t="shared" si="3"/>
        <v>2.2.</v>
      </c>
      <c r="B76" s="8" t="s">
        <v>136</v>
      </c>
      <c r="C76" s="14" t="s">
        <v>50</v>
      </c>
      <c r="D76" s="19"/>
      <c r="E76" s="18"/>
      <c r="F76" s="20">
        <v>5</v>
      </c>
      <c r="G76" s="19"/>
    </row>
    <row r="77" spans="1:7" x14ac:dyDescent="0.25">
      <c r="A77" s="61" t="str">
        <f t="shared" si="3"/>
        <v>2.2.</v>
      </c>
      <c r="B77" s="8" t="s">
        <v>137</v>
      </c>
      <c r="C77" s="14" t="s">
        <v>117</v>
      </c>
      <c r="D77" s="19"/>
      <c r="E77" s="18"/>
      <c r="F77" s="20">
        <v>5</v>
      </c>
      <c r="G77" s="19"/>
    </row>
    <row r="78" spans="1:7" x14ac:dyDescent="0.25">
      <c r="A78" s="61" t="str">
        <f t="shared" si="3"/>
        <v>2.2.</v>
      </c>
      <c r="B78" s="8" t="s">
        <v>138</v>
      </c>
      <c r="C78" s="14" t="s">
        <v>68</v>
      </c>
      <c r="D78" s="19"/>
      <c r="E78" s="18"/>
      <c r="F78" s="20">
        <v>5</v>
      </c>
      <c r="G78" s="19"/>
    </row>
    <row r="79" spans="1:7" x14ac:dyDescent="0.25">
      <c r="A79" s="2"/>
      <c r="B79" s="9"/>
      <c r="C79" s="21"/>
      <c r="D79" s="24"/>
      <c r="E79" s="24"/>
      <c r="F79" s="23" t="s">
        <v>207</v>
      </c>
      <c r="G79" s="22">
        <f>SUMPRODUCT(F72:F76,G72:G76)</f>
        <v>0</v>
      </c>
    </row>
    <row r="80" spans="1:7" x14ac:dyDescent="0.25">
      <c r="A80" s="7"/>
      <c r="B80" s="12"/>
      <c r="C80" s="15"/>
      <c r="D80" s="96" t="s">
        <v>46</v>
      </c>
      <c r="E80" s="97"/>
      <c r="F80" s="98"/>
      <c r="G80" s="26"/>
    </row>
    <row r="81" spans="1:7" x14ac:dyDescent="0.25">
      <c r="A81" s="7"/>
      <c r="B81" s="12"/>
      <c r="C81" s="15"/>
      <c r="D81" s="17"/>
      <c r="E81" s="18"/>
      <c r="F81" s="49" t="s">
        <v>208</v>
      </c>
      <c r="G81" s="25">
        <f>G79*(1+G80)</f>
        <v>0</v>
      </c>
    </row>
    <row r="82" spans="1:7" x14ac:dyDescent="0.25">
      <c r="A82" s="7"/>
      <c r="B82" s="58" t="s">
        <v>118</v>
      </c>
      <c r="C82" s="57" t="s">
        <v>119</v>
      </c>
      <c r="D82" s="17"/>
      <c r="E82" s="18"/>
      <c r="F82" s="35"/>
      <c r="G82" s="56"/>
    </row>
    <row r="83" spans="1:7" x14ac:dyDescent="0.25">
      <c r="A83" s="2"/>
      <c r="B83" s="6"/>
      <c r="C83" s="3" t="s">
        <v>3</v>
      </c>
      <c r="D83" s="88" t="s">
        <v>0</v>
      </c>
      <c r="E83" s="89"/>
      <c r="F83" s="88" t="s">
        <v>1</v>
      </c>
      <c r="G83" s="89"/>
    </row>
    <row r="84" spans="1:7" ht="38.25" x14ac:dyDescent="0.25">
      <c r="A84" s="61" t="str">
        <f t="shared" ref="A84" si="4">CONCATENATE($A$70,$B$70)</f>
        <v>2.2.</v>
      </c>
      <c r="B84" s="8" t="s">
        <v>8</v>
      </c>
      <c r="C84" s="4" t="s">
        <v>61</v>
      </c>
      <c r="D84" s="90"/>
      <c r="E84" s="91"/>
      <c r="F84" s="90"/>
      <c r="G84" s="91"/>
    </row>
    <row r="85" spans="1:7" x14ac:dyDescent="0.25">
      <c r="A85" s="2"/>
      <c r="B85" s="9"/>
      <c r="C85" s="3" t="s">
        <v>4</v>
      </c>
      <c r="D85" s="88" t="s">
        <v>0</v>
      </c>
      <c r="E85" s="89"/>
      <c r="F85" s="88" t="s">
        <v>1</v>
      </c>
      <c r="G85" s="89"/>
    </row>
    <row r="86" spans="1:7" ht="38.25" x14ac:dyDescent="0.25">
      <c r="A86" s="61" t="str">
        <f t="shared" ref="A86:A118" si="5">CONCATENATE($A$70,$B$70)</f>
        <v>2.2.</v>
      </c>
      <c r="B86" s="8" t="s">
        <v>9</v>
      </c>
      <c r="C86" s="5" t="s">
        <v>139</v>
      </c>
      <c r="D86" s="90"/>
      <c r="E86" s="91"/>
      <c r="F86" s="95"/>
      <c r="G86" s="91"/>
    </row>
    <row r="87" spans="1:7" ht="38.25" x14ac:dyDescent="0.25">
      <c r="A87" s="61" t="str">
        <f t="shared" si="5"/>
        <v>2.2.</v>
      </c>
      <c r="B87" s="8" t="s">
        <v>10</v>
      </c>
      <c r="C87" s="5" t="s">
        <v>62</v>
      </c>
      <c r="D87" s="90"/>
      <c r="E87" s="91"/>
      <c r="F87" s="95"/>
      <c r="G87" s="91"/>
    </row>
    <row r="88" spans="1:7" ht="14.25" customHeight="1" x14ac:dyDescent="0.25">
      <c r="A88" s="61" t="str">
        <f t="shared" si="5"/>
        <v>2.2.</v>
      </c>
      <c r="B88" s="8" t="s">
        <v>11</v>
      </c>
      <c r="C88" s="5" t="s">
        <v>203</v>
      </c>
      <c r="D88" s="90"/>
      <c r="E88" s="91"/>
      <c r="F88" s="95"/>
      <c r="G88" s="91"/>
    </row>
    <row r="89" spans="1:7" x14ac:dyDescent="0.25">
      <c r="A89" s="61" t="str">
        <f t="shared" si="5"/>
        <v>2.2.</v>
      </c>
      <c r="B89" s="8" t="s">
        <v>12</v>
      </c>
      <c r="C89" s="5" t="s">
        <v>121</v>
      </c>
      <c r="D89" s="90"/>
      <c r="E89" s="91"/>
      <c r="F89" s="95"/>
      <c r="G89" s="91"/>
    </row>
    <row r="90" spans="1:7" ht="25.5" x14ac:dyDescent="0.25">
      <c r="A90" s="61" t="str">
        <f t="shared" si="5"/>
        <v>2.2.</v>
      </c>
      <c r="B90" s="8" t="s">
        <v>102</v>
      </c>
      <c r="C90" s="5" t="s">
        <v>33</v>
      </c>
      <c r="D90" s="90"/>
      <c r="E90" s="91"/>
      <c r="F90" s="95"/>
      <c r="G90" s="91"/>
    </row>
    <row r="91" spans="1:7" ht="25.5" x14ac:dyDescent="0.25">
      <c r="A91" s="61" t="str">
        <f t="shared" si="5"/>
        <v>2.2.</v>
      </c>
      <c r="B91" s="8" t="s">
        <v>13</v>
      </c>
      <c r="C91" s="5" t="s">
        <v>32</v>
      </c>
      <c r="D91" s="90"/>
      <c r="E91" s="91"/>
      <c r="F91" s="95"/>
      <c r="G91" s="91"/>
    </row>
    <row r="92" spans="1:7" ht="25.5" x14ac:dyDescent="0.25">
      <c r="A92" s="61" t="str">
        <f t="shared" si="5"/>
        <v>2.2.</v>
      </c>
      <c r="B92" s="8" t="s">
        <v>14</v>
      </c>
      <c r="C92" s="5" t="s">
        <v>197</v>
      </c>
      <c r="D92" s="90"/>
      <c r="E92" s="91"/>
      <c r="F92" s="95"/>
      <c r="G92" s="91"/>
    </row>
    <row r="93" spans="1:7" x14ac:dyDescent="0.25">
      <c r="A93" s="61" t="str">
        <f t="shared" si="5"/>
        <v>2.2.</v>
      </c>
      <c r="B93" s="8" t="s">
        <v>15</v>
      </c>
      <c r="C93" s="5" t="s">
        <v>140</v>
      </c>
      <c r="D93" s="90"/>
      <c r="E93" s="91"/>
      <c r="F93" s="95"/>
      <c r="G93" s="91"/>
    </row>
    <row r="94" spans="1:7" ht="38.25" x14ac:dyDescent="0.25">
      <c r="A94" s="61" t="str">
        <f t="shared" si="5"/>
        <v>2.2.</v>
      </c>
      <c r="B94" s="8" t="s">
        <v>6</v>
      </c>
      <c r="C94" s="5" t="s">
        <v>66</v>
      </c>
      <c r="D94" s="90"/>
      <c r="E94" s="91"/>
      <c r="F94" s="95"/>
      <c r="G94" s="91"/>
    </row>
    <row r="95" spans="1:7" ht="63.75" x14ac:dyDescent="0.25">
      <c r="A95" s="61" t="str">
        <f t="shared" si="5"/>
        <v>2.2.</v>
      </c>
      <c r="B95" s="8" t="s">
        <v>16</v>
      </c>
      <c r="C95" s="5" t="s">
        <v>141</v>
      </c>
      <c r="D95" s="90"/>
      <c r="E95" s="91"/>
      <c r="F95" s="95"/>
      <c r="G95" s="91"/>
    </row>
    <row r="96" spans="1:7" ht="25.5" x14ac:dyDescent="0.25">
      <c r="A96" s="61" t="str">
        <f t="shared" si="5"/>
        <v>2.2.</v>
      </c>
      <c r="B96" s="8" t="s">
        <v>17</v>
      </c>
      <c r="C96" s="5" t="s">
        <v>35</v>
      </c>
      <c r="D96" s="90"/>
      <c r="E96" s="91"/>
      <c r="F96" s="95"/>
      <c r="G96" s="91"/>
    </row>
    <row r="97" spans="1:7" ht="38.25" x14ac:dyDescent="0.25">
      <c r="A97" s="61" t="str">
        <f t="shared" si="5"/>
        <v>2.2.</v>
      </c>
      <c r="B97" s="8" t="s">
        <v>18</v>
      </c>
      <c r="C97" s="5" t="s">
        <v>125</v>
      </c>
      <c r="D97" s="90"/>
      <c r="E97" s="91"/>
      <c r="F97" s="95"/>
      <c r="G97" s="91"/>
    </row>
    <row r="98" spans="1:7" ht="38.25" x14ac:dyDescent="0.25">
      <c r="A98" s="61" t="str">
        <f t="shared" si="5"/>
        <v>2.2.</v>
      </c>
      <c r="B98" s="8" t="s">
        <v>51</v>
      </c>
      <c r="C98" s="5" t="s">
        <v>126</v>
      </c>
      <c r="D98" s="90"/>
      <c r="E98" s="91"/>
      <c r="F98" s="95"/>
      <c r="G98" s="91"/>
    </row>
    <row r="99" spans="1:7" ht="51" x14ac:dyDescent="0.25">
      <c r="A99" s="61" t="str">
        <f t="shared" si="5"/>
        <v>2.2.</v>
      </c>
      <c r="B99" s="8" t="s">
        <v>19</v>
      </c>
      <c r="C99" s="5" t="s">
        <v>160</v>
      </c>
      <c r="D99" s="90"/>
      <c r="E99" s="91"/>
      <c r="F99" s="95"/>
      <c r="G99" s="91"/>
    </row>
    <row r="100" spans="1:7" ht="25.5" x14ac:dyDescent="0.25">
      <c r="A100" s="61" t="str">
        <f t="shared" si="5"/>
        <v>2.2.</v>
      </c>
      <c r="B100" s="8" t="s">
        <v>20</v>
      </c>
      <c r="C100" s="5" t="s">
        <v>142</v>
      </c>
      <c r="D100" s="90"/>
      <c r="E100" s="91"/>
      <c r="F100" s="95"/>
      <c r="G100" s="91"/>
    </row>
    <row r="101" spans="1:7" x14ac:dyDescent="0.25">
      <c r="A101" s="61" t="str">
        <f t="shared" si="5"/>
        <v>2.2.</v>
      </c>
      <c r="B101" s="8" t="s">
        <v>52</v>
      </c>
      <c r="C101" s="5" t="s">
        <v>63</v>
      </c>
      <c r="D101" s="90"/>
      <c r="E101" s="91"/>
      <c r="F101" s="95"/>
      <c r="G101" s="91"/>
    </row>
    <row r="102" spans="1:7" x14ac:dyDescent="0.25">
      <c r="A102" s="61" t="str">
        <f t="shared" si="5"/>
        <v>2.2.</v>
      </c>
      <c r="B102" s="8" t="s">
        <v>21</v>
      </c>
      <c r="C102" s="5" t="s">
        <v>26</v>
      </c>
      <c r="D102" s="90"/>
      <c r="E102" s="91"/>
      <c r="F102" s="95"/>
      <c r="G102" s="91"/>
    </row>
    <row r="103" spans="1:7" x14ac:dyDescent="0.25">
      <c r="A103" s="61" t="str">
        <f t="shared" si="5"/>
        <v>2.2.</v>
      </c>
      <c r="B103" s="8" t="s">
        <v>22</v>
      </c>
      <c r="C103" s="5" t="s">
        <v>27</v>
      </c>
      <c r="D103" s="90"/>
      <c r="E103" s="91"/>
      <c r="F103" s="95"/>
      <c r="G103" s="91"/>
    </row>
    <row r="104" spans="1:7" ht="51" x14ac:dyDescent="0.25">
      <c r="A104" s="61" t="str">
        <f t="shared" si="5"/>
        <v>2.2.</v>
      </c>
      <c r="B104" s="8" t="s">
        <v>23</v>
      </c>
      <c r="C104" s="5" t="s">
        <v>189</v>
      </c>
      <c r="D104" s="90"/>
      <c r="E104" s="91"/>
      <c r="F104" s="95"/>
      <c r="G104" s="91"/>
    </row>
    <row r="105" spans="1:7" ht="25.5" x14ac:dyDescent="0.25">
      <c r="A105" s="61" t="str">
        <f t="shared" si="5"/>
        <v>2.2.</v>
      </c>
      <c r="B105" s="8" t="s">
        <v>24</v>
      </c>
      <c r="C105" s="5" t="s">
        <v>36</v>
      </c>
      <c r="D105" s="90"/>
      <c r="E105" s="91"/>
      <c r="F105" s="95"/>
      <c r="G105" s="91"/>
    </row>
    <row r="106" spans="1:7" ht="25.5" x14ac:dyDescent="0.25">
      <c r="A106" s="61" t="str">
        <f t="shared" si="5"/>
        <v>2.2.</v>
      </c>
      <c r="B106" s="8" t="s">
        <v>25</v>
      </c>
      <c r="C106" s="5" t="s">
        <v>29</v>
      </c>
      <c r="D106" s="90"/>
      <c r="E106" s="91"/>
      <c r="F106" s="95"/>
      <c r="G106" s="91"/>
    </row>
    <row r="107" spans="1:7" ht="76.5" x14ac:dyDescent="0.25">
      <c r="A107" s="61" t="str">
        <f t="shared" si="5"/>
        <v>2.2.</v>
      </c>
      <c r="B107" s="8" t="s">
        <v>53</v>
      </c>
      <c r="C107" s="5" t="s">
        <v>214</v>
      </c>
      <c r="D107" s="90"/>
      <c r="E107" s="91"/>
      <c r="F107" s="95"/>
      <c r="G107" s="91"/>
    </row>
    <row r="108" spans="1:7" ht="25.5" x14ac:dyDescent="0.25">
      <c r="A108" s="61" t="str">
        <f t="shared" si="5"/>
        <v>2.2.</v>
      </c>
      <c r="B108" s="8" t="s">
        <v>54</v>
      </c>
      <c r="C108" s="5" t="s">
        <v>64</v>
      </c>
      <c r="D108" s="90"/>
      <c r="E108" s="91"/>
      <c r="F108" s="95"/>
      <c r="G108" s="91"/>
    </row>
    <row r="109" spans="1:7" x14ac:dyDescent="0.25">
      <c r="A109" s="61" t="str">
        <f t="shared" si="5"/>
        <v>2.2.</v>
      </c>
      <c r="B109" s="8" t="s">
        <v>55</v>
      </c>
      <c r="C109" s="5" t="s">
        <v>37</v>
      </c>
      <c r="D109" s="90"/>
      <c r="E109" s="91"/>
      <c r="F109" s="95"/>
      <c r="G109" s="91"/>
    </row>
    <row r="110" spans="1:7" x14ac:dyDescent="0.25">
      <c r="A110" s="61" t="str">
        <f t="shared" si="5"/>
        <v>2.2.</v>
      </c>
      <c r="B110" s="8" t="s">
        <v>56</v>
      </c>
      <c r="C110" s="5" t="s">
        <v>30</v>
      </c>
      <c r="D110" s="90"/>
      <c r="E110" s="91"/>
      <c r="F110" s="95"/>
      <c r="G110" s="91"/>
    </row>
    <row r="111" spans="1:7" ht="38.25" x14ac:dyDescent="0.25">
      <c r="A111" s="61" t="str">
        <f t="shared" si="5"/>
        <v>2.2.</v>
      </c>
      <c r="B111" s="8" t="s">
        <v>57</v>
      </c>
      <c r="C111" s="5" t="s">
        <v>159</v>
      </c>
      <c r="D111" s="90"/>
      <c r="E111" s="91"/>
      <c r="F111" s="95"/>
      <c r="G111" s="91"/>
    </row>
    <row r="112" spans="1:7" x14ac:dyDescent="0.25">
      <c r="A112" s="61" t="str">
        <f t="shared" si="5"/>
        <v>2.2.</v>
      </c>
      <c r="B112" s="8" t="s">
        <v>59</v>
      </c>
      <c r="C112" s="5" t="s">
        <v>65</v>
      </c>
      <c r="D112" s="90"/>
      <c r="E112" s="91"/>
      <c r="F112" s="95"/>
      <c r="G112" s="91"/>
    </row>
    <row r="113" spans="1:7" ht="25.5" x14ac:dyDescent="0.25">
      <c r="A113" s="61" t="str">
        <f t="shared" si="5"/>
        <v>2.2.</v>
      </c>
      <c r="B113" s="8" t="s">
        <v>60</v>
      </c>
      <c r="C113" s="5" t="s">
        <v>67</v>
      </c>
      <c r="D113" s="90"/>
      <c r="E113" s="91"/>
      <c r="F113" s="95"/>
      <c r="G113" s="91"/>
    </row>
    <row r="114" spans="1:7" ht="38.25" x14ac:dyDescent="0.25">
      <c r="A114" s="61" t="str">
        <f t="shared" si="5"/>
        <v>2.2.</v>
      </c>
      <c r="B114" s="8" t="s">
        <v>144</v>
      </c>
      <c r="C114" s="14" t="s">
        <v>190</v>
      </c>
      <c r="D114" s="90"/>
      <c r="E114" s="91"/>
      <c r="F114" s="95"/>
      <c r="G114" s="91"/>
    </row>
    <row r="115" spans="1:7" x14ac:dyDescent="0.25">
      <c r="A115" s="61" t="str">
        <f t="shared" si="5"/>
        <v>2.2.</v>
      </c>
      <c r="B115" s="8" t="s">
        <v>145</v>
      </c>
      <c r="C115" s="14" t="s">
        <v>191</v>
      </c>
      <c r="D115" s="90"/>
      <c r="E115" s="91"/>
      <c r="F115" s="95"/>
      <c r="G115" s="91"/>
    </row>
    <row r="116" spans="1:7" ht="38.25" x14ac:dyDescent="0.25">
      <c r="A116" s="61" t="str">
        <f t="shared" si="5"/>
        <v>2.2.</v>
      </c>
      <c r="B116" s="8" t="s">
        <v>146</v>
      </c>
      <c r="C116" s="14" t="s">
        <v>192</v>
      </c>
      <c r="D116" s="90"/>
      <c r="E116" s="91"/>
      <c r="F116" s="95"/>
      <c r="G116" s="91"/>
    </row>
    <row r="117" spans="1:7" ht="25.5" x14ac:dyDescent="0.25">
      <c r="A117" s="61" t="str">
        <f t="shared" si="5"/>
        <v>2.2.</v>
      </c>
      <c r="B117" s="8" t="s">
        <v>147</v>
      </c>
      <c r="C117" s="14" t="s">
        <v>132</v>
      </c>
      <c r="D117" s="90"/>
      <c r="E117" s="91"/>
      <c r="F117" s="95"/>
      <c r="G117" s="91"/>
    </row>
    <row r="118" spans="1:7" ht="25.5" x14ac:dyDescent="0.25">
      <c r="A118" s="61" t="str">
        <f t="shared" si="5"/>
        <v>2.2.</v>
      </c>
      <c r="B118" s="8" t="s">
        <v>148</v>
      </c>
      <c r="C118" s="14" t="s">
        <v>193</v>
      </c>
      <c r="D118" s="90"/>
      <c r="E118" s="91"/>
      <c r="F118" s="95"/>
      <c r="G118" s="91"/>
    </row>
    <row r="119" spans="1:7" ht="25.5" x14ac:dyDescent="0.25">
      <c r="A119" s="61"/>
      <c r="B119" s="58" t="s">
        <v>118</v>
      </c>
      <c r="C119" s="78" t="s">
        <v>198</v>
      </c>
      <c r="D119" s="90" t="s">
        <v>44</v>
      </c>
      <c r="E119" s="91"/>
      <c r="F119" s="90" t="s">
        <v>44</v>
      </c>
      <c r="G119" s="91"/>
    </row>
    <row r="120" spans="1:7" x14ac:dyDescent="0.25">
      <c r="A120" s="7"/>
      <c r="B120" s="8"/>
      <c r="C120" s="46" t="s">
        <v>95</v>
      </c>
      <c r="D120" s="82">
        <v>52393</v>
      </c>
      <c r="E120" s="83"/>
      <c r="F120" s="83"/>
      <c r="G120" s="84"/>
    </row>
    <row r="121" spans="1:7" x14ac:dyDescent="0.25">
      <c r="A121" s="7"/>
      <c r="B121" s="8"/>
      <c r="C121" s="39" t="s">
        <v>96</v>
      </c>
      <c r="D121" s="85" t="s">
        <v>44</v>
      </c>
      <c r="E121" s="86"/>
      <c r="F121" s="86"/>
      <c r="G121" s="87"/>
    </row>
    <row r="123" spans="1:7" x14ac:dyDescent="0.25">
      <c r="A123" s="71"/>
      <c r="B123" s="71"/>
      <c r="C123" s="40" t="str">
        <f>CONCATENATE("KOPĒJĀ CENA par ",A19,"pozīciju bez PVN, EUR:")</f>
        <v>KOPĒJĀ CENA par 2.1.pozīciju bez PVN, EUR:</v>
      </c>
      <c r="D123" s="115">
        <f>G95</f>
        <v>0</v>
      </c>
      <c r="E123" s="116"/>
      <c r="F123" s="116"/>
      <c r="G123" s="116"/>
    </row>
    <row r="124" spans="1:7" x14ac:dyDescent="0.25">
      <c r="A124" s="71"/>
      <c r="B124" s="71"/>
      <c r="C124" s="40" t="str">
        <f>CONCATENATE("KOPĒJĀ CENA par ",A72,"pozīciju bez PVN, EUR:")</f>
        <v>KOPĒJĀ CENA par 2.2.pozīciju bez PVN, EUR:</v>
      </c>
      <c r="D124" s="115">
        <f>G120</f>
        <v>0</v>
      </c>
      <c r="E124" s="116"/>
      <c r="F124" s="116"/>
      <c r="G124" s="116"/>
    </row>
    <row r="125" spans="1:7" x14ac:dyDescent="0.25">
      <c r="A125" s="71"/>
      <c r="B125" s="71"/>
      <c r="C125" s="117" t="s">
        <v>209</v>
      </c>
      <c r="D125" s="118">
        <f>SUM(D123:G124)</f>
        <v>0</v>
      </c>
      <c r="E125" s="119"/>
      <c r="F125" s="119"/>
      <c r="G125" s="119"/>
    </row>
    <row r="126" spans="1:7" x14ac:dyDescent="0.25">
      <c r="A126" s="71"/>
      <c r="B126" s="71"/>
      <c r="C126" s="117"/>
      <c r="D126" s="119"/>
      <c r="E126" s="119"/>
      <c r="F126" s="119"/>
      <c r="G126" s="119"/>
    </row>
    <row r="127" spans="1:7" x14ac:dyDescent="0.25">
      <c r="A127" s="71"/>
      <c r="B127" s="71"/>
      <c r="C127" s="41" t="s">
        <v>186</v>
      </c>
      <c r="D127" s="114">
        <f>G81+G28</f>
        <v>0</v>
      </c>
      <c r="E127" s="114"/>
      <c r="F127" s="114"/>
      <c r="G127" s="114"/>
    </row>
  </sheetData>
  <mergeCells count="184">
    <mergeCell ref="D127:G127"/>
    <mergeCell ref="A15:B15"/>
    <mergeCell ref="C15:G15"/>
    <mergeCell ref="D66:E66"/>
    <mergeCell ref="F66:G66"/>
    <mergeCell ref="D119:E119"/>
    <mergeCell ref="F119:G119"/>
    <mergeCell ref="D123:G123"/>
    <mergeCell ref="D124:G124"/>
    <mergeCell ref="C125:C126"/>
    <mergeCell ref="D125:G126"/>
    <mergeCell ref="D32:E32"/>
    <mergeCell ref="F32:G32"/>
    <mergeCell ref="D33:E33"/>
    <mergeCell ref="F33:G33"/>
    <mergeCell ref="D34:E34"/>
    <mergeCell ref="F34:G34"/>
    <mergeCell ref="D17:E17"/>
    <mergeCell ref="F17:G17"/>
    <mergeCell ref="D27:F27"/>
    <mergeCell ref="D30:E30"/>
    <mergeCell ref="F30:G30"/>
    <mergeCell ref="D31:E31"/>
    <mergeCell ref="F31:G31"/>
    <mergeCell ref="A10:B10"/>
    <mergeCell ref="C10:G10"/>
    <mergeCell ref="A11:B11"/>
    <mergeCell ref="C11:G11"/>
    <mergeCell ref="A12:B12"/>
    <mergeCell ref="C12:G12"/>
    <mergeCell ref="A13:B13"/>
    <mergeCell ref="C13:G13"/>
    <mergeCell ref="A14:B14"/>
    <mergeCell ref="C14:G14"/>
    <mergeCell ref="A3:G3"/>
    <mergeCell ref="A4:G4"/>
    <mergeCell ref="A5:G5"/>
    <mergeCell ref="A7:B7"/>
    <mergeCell ref="C7:G7"/>
    <mergeCell ref="A8:B8"/>
    <mergeCell ref="C8:G8"/>
    <mergeCell ref="A9:B9"/>
    <mergeCell ref="C9:G9"/>
    <mergeCell ref="D38:E38"/>
    <mergeCell ref="F38:G38"/>
    <mergeCell ref="D39:E39"/>
    <mergeCell ref="F39:G39"/>
    <mergeCell ref="D40:E40"/>
    <mergeCell ref="F40:G40"/>
    <mergeCell ref="D35:E35"/>
    <mergeCell ref="F35:G35"/>
    <mergeCell ref="D36:E36"/>
    <mergeCell ref="F36:G36"/>
    <mergeCell ref="D37:E37"/>
    <mergeCell ref="F37:G37"/>
    <mergeCell ref="D44:E44"/>
    <mergeCell ref="F44:G44"/>
    <mergeCell ref="D45:E45"/>
    <mergeCell ref="F45:G45"/>
    <mergeCell ref="D46:E46"/>
    <mergeCell ref="F46:G46"/>
    <mergeCell ref="D41:E41"/>
    <mergeCell ref="F41:G41"/>
    <mergeCell ref="D42:E42"/>
    <mergeCell ref="F42:G42"/>
    <mergeCell ref="D43:E43"/>
    <mergeCell ref="F43:G43"/>
    <mergeCell ref="D50:E50"/>
    <mergeCell ref="F50:G50"/>
    <mergeCell ref="D51:E51"/>
    <mergeCell ref="F51:G51"/>
    <mergeCell ref="D52:E52"/>
    <mergeCell ref="F52:G52"/>
    <mergeCell ref="D47:E47"/>
    <mergeCell ref="F47:G47"/>
    <mergeCell ref="D48:E48"/>
    <mergeCell ref="F48:G48"/>
    <mergeCell ref="D49:E49"/>
    <mergeCell ref="F49:G49"/>
    <mergeCell ref="D56:E56"/>
    <mergeCell ref="F56:G56"/>
    <mergeCell ref="D57:E57"/>
    <mergeCell ref="F57:G57"/>
    <mergeCell ref="D58:E58"/>
    <mergeCell ref="F58:G58"/>
    <mergeCell ref="D53:E53"/>
    <mergeCell ref="F53:G53"/>
    <mergeCell ref="D54:E54"/>
    <mergeCell ref="F54:G54"/>
    <mergeCell ref="D55:E55"/>
    <mergeCell ref="F55:G55"/>
    <mergeCell ref="D61:E61"/>
    <mergeCell ref="F61:G61"/>
    <mergeCell ref="D62:E62"/>
    <mergeCell ref="F62:G62"/>
    <mergeCell ref="D63:E63"/>
    <mergeCell ref="F63:G63"/>
    <mergeCell ref="D59:E59"/>
    <mergeCell ref="F59:G59"/>
    <mergeCell ref="D60:E60"/>
    <mergeCell ref="F60:G60"/>
    <mergeCell ref="D70:E70"/>
    <mergeCell ref="F70:G70"/>
    <mergeCell ref="D80:F80"/>
    <mergeCell ref="D83:E83"/>
    <mergeCell ref="F83:G83"/>
    <mergeCell ref="D84:E84"/>
    <mergeCell ref="F84:G84"/>
    <mergeCell ref="D64:E64"/>
    <mergeCell ref="F64:G64"/>
    <mergeCell ref="D65:E65"/>
    <mergeCell ref="F65:G65"/>
    <mergeCell ref="D67:G67"/>
    <mergeCell ref="D68:G68"/>
    <mergeCell ref="D88:E88"/>
    <mergeCell ref="F88:G88"/>
    <mergeCell ref="D89:E89"/>
    <mergeCell ref="F89:G89"/>
    <mergeCell ref="D90:E90"/>
    <mergeCell ref="F90:G90"/>
    <mergeCell ref="D85:E85"/>
    <mergeCell ref="F85:G85"/>
    <mergeCell ref="D86:E86"/>
    <mergeCell ref="F86:G86"/>
    <mergeCell ref="D87:E87"/>
    <mergeCell ref="F87:G87"/>
    <mergeCell ref="D94:E94"/>
    <mergeCell ref="F94:G94"/>
    <mergeCell ref="D95:E95"/>
    <mergeCell ref="F95:G95"/>
    <mergeCell ref="D96:E96"/>
    <mergeCell ref="F96:G96"/>
    <mergeCell ref="D91:E91"/>
    <mergeCell ref="F91:G91"/>
    <mergeCell ref="D92:E92"/>
    <mergeCell ref="F92:G92"/>
    <mergeCell ref="D93:E93"/>
    <mergeCell ref="F93:G93"/>
    <mergeCell ref="D100:E100"/>
    <mergeCell ref="F100:G100"/>
    <mergeCell ref="D101:E101"/>
    <mergeCell ref="F101:G101"/>
    <mergeCell ref="D102:E102"/>
    <mergeCell ref="F102:G102"/>
    <mergeCell ref="D97:E97"/>
    <mergeCell ref="F97:G97"/>
    <mergeCell ref="D98:E98"/>
    <mergeCell ref="F98:G98"/>
    <mergeCell ref="D99:E99"/>
    <mergeCell ref="F99:G99"/>
    <mergeCell ref="D106:E106"/>
    <mergeCell ref="F106:G106"/>
    <mergeCell ref="D107:E107"/>
    <mergeCell ref="F107:G107"/>
    <mergeCell ref="D108:E108"/>
    <mergeCell ref="F108:G108"/>
    <mergeCell ref="D103:E103"/>
    <mergeCell ref="F103:G103"/>
    <mergeCell ref="D104:E104"/>
    <mergeCell ref="F104:G104"/>
    <mergeCell ref="D105:E105"/>
    <mergeCell ref="F105:G105"/>
    <mergeCell ref="D112:E112"/>
    <mergeCell ref="F112:G112"/>
    <mergeCell ref="D113:E113"/>
    <mergeCell ref="F113:G113"/>
    <mergeCell ref="D109:E109"/>
    <mergeCell ref="F109:G109"/>
    <mergeCell ref="D110:E110"/>
    <mergeCell ref="F110:G110"/>
    <mergeCell ref="D111:E111"/>
    <mergeCell ref="F111:G111"/>
    <mergeCell ref="D117:E117"/>
    <mergeCell ref="F117:G117"/>
    <mergeCell ref="D118:E118"/>
    <mergeCell ref="F118:G118"/>
    <mergeCell ref="D120:G120"/>
    <mergeCell ref="D121:G121"/>
    <mergeCell ref="D114:E114"/>
    <mergeCell ref="F114:G114"/>
    <mergeCell ref="D115:E115"/>
    <mergeCell ref="F115:G115"/>
    <mergeCell ref="D116:E116"/>
    <mergeCell ref="F116:G116"/>
  </mergeCells>
  <pageMargins left="0.7" right="0.7" top="0.75" bottom="0.75" header="0.3" footer="0.3"/>
  <pageSetup paperSize="9" orientation="portrait" verticalDpi="0" r:id="rId1"/>
  <ignoredErrors>
    <ignoredError sqref="B19:B20 B31:B60 B72:B73 B84:B113" numberStoredAsText="1"/>
    <ignoredError sqref="B61:B65 B114:B118" twoDigitTextYear="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A48" sqref="A48:XFD51"/>
    </sheetView>
  </sheetViews>
  <sheetFormatPr defaultRowHeight="15" x14ac:dyDescent="0.25"/>
  <cols>
    <col min="1" max="2" width="4.7109375" customWidth="1"/>
    <col min="3" max="3" width="50.7109375" style="11" customWidth="1"/>
    <col min="4" max="4" width="28.7109375" customWidth="1"/>
    <col min="5" max="5" width="20.7109375" customWidth="1"/>
    <col min="6" max="7" width="15.7109375" customWidth="1"/>
  </cols>
  <sheetData>
    <row r="1" spans="1:7" ht="15" customHeight="1" x14ac:dyDescent="0.25">
      <c r="A1" s="69"/>
      <c r="B1" s="70"/>
      <c r="C1"/>
      <c r="G1" s="79" t="s">
        <v>178</v>
      </c>
    </row>
    <row r="2" spans="1:7" ht="15" customHeight="1" x14ac:dyDescent="0.25">
      <c r="A2" s="69"/>
      <c r="B2" s="70"/>
      <c r="C2"/>
      <c r="G2" s="51"/>
    </row>
    <row r="3" spans="1:7" ht="15" customHeight="1" x14ac:dyDescent="0.25">
      <c r="A3" s="102" t="s">
        <v>179</v>
      </c>
      <c r="B3" s="102"/>
      <c r="C3" s="102"/>
      <c r="D3" s="102"/>
      <c r="E3" s="102"/>
      <c r="F3" s="102"/>
      <c r="G3" s="102"/>
    </row>
    <row r="4" spans="1:7" ht="15" customHeight="1" x14ac:dyDescent="0.25">
      <c r="A4" s="102" t="s">
        <v>176</v>
      </c>
      <c r="B4" s="102"/>
      <c r="C4" s="102"/>
      <c r="D4" s="102"/>
      <c r="E4" s="102"/>
      <c r="F4" s="102"/>
      <c r="G4" s="102"/>
    </row>
    <row r="5" spans="1:7" ht="15" customHeight="1" x14ac:dyDescent="0.25">
      <c r="A5" s="103" t="s">
        <v>204</v>
      </c>
      <c r="B5" s="103"/>
      <c r="C5" s="103"/>
      <c r="D5" s="103"/>
      <c r="E5" s="103"/>
      <c r="F5" s="103"/>
      <c r="G5" s="103"/>
    </row>
    <row r="6" spans="1:7" ht="15" customHeight="1" x14ac:dyDescent="0.25">
      <c r="A6" s="69"/>
      <c r="B6" s="70"/>
      <c r="C6"/>
      <c r="G6" s="51"/>
    </row>
    <row r="7" spans="1:7" ht="15" customHeight="1" x14ac:dyDescent="0.25">
      <c r="A7" s="104" t="s">
        <v>83</v>
      </c>
      <c r="B7" s="105"/>
      <c r="C7" s="106" t="s">
        <v>180</v>
      </c>
      <c r="D7" s="107"/>
      <c r="E7" s="107"/>
      <c r="F7" s="107"/>
      <c r="G7" s="108"/>
    </row>
    <row r="8" spans="1:7" ht="15" customHeight="1" x14ac:dyDescent="0.25">
      <c r="A8" s="104" t="s">
        <v>84</v>
      </c>
      <c r="B8" s="105"/>
      <c r="C8" s="109" t="s">
        <v>107</v>
      </c>
      <c r="D8" s="110"/>
      <c r="E8" s="110"/>
      <c r="F8" s="110"/>
      <c r="G8" s="111"/>
    </row>
    <row r="9" spans="1:7" ht="25.5" customHeight="1" x14ac:dyDescent="0.25">
      <c r="A9" s="112" t="s">
        <v>85</v>
      </c>
      <c r="B9" s="113"/>
      <c r="C9" s="106" t="s">
        <v>187</v>
      </c>
      <c r="D9" s="110"/>
      <c r="E9" s="110"/>
      <c r="F9" s="110"/>
      <c r="G9" s="111"/>
    </row>
    <row r="10" spans="1:7" ht="15" customHeight="1" x14ac:dyDescent="0.25">
      <c r="A10" s="104" t="s">
        <v>86</v>
      </c>
      <c r="B10" s="105"/>
      <c r="C10" s="109" t="s">
        <v>194</v>
      </c>
      <c r="D10" s="110"/>
      <c r="E10" s="110"/>
      <c r="F10" s="110"/>
      <c r="G10" s="111"/>
    </row>
    <row r="11" spans="1:7" ht="39" customHeight="1" x14ac:dyDescent="0.25">
      <c r="A11" s="104" t="s">
        <v>87</v>
      </c>
      <c r="B11" s="105"/>
      <c r="C11" s="106" t="s">
        <v>181</v>
      </c>
      <c r="D11" s="110"/>
      <c r="E11" s="110"/>
      <c r="F11" s="110"/>
      <c r="G11" s="111"/>
    </row>
    <row r="12" spans="1:7" ht="27" customHeight="1" x14ac:dyDescent="0.25">
      <c r="A12" s="104" t="s">
        <v>88</v>
      </c>
      <c r="B12" s="105"/>
      <c r="C12" s="109" t="s">
        <v>182</v>
      </c>
      <c r="D12" s="110"/>
      <c r="E12" s="110"/>
      <c r="F12" s="110"/>
      <c r="G12" s="111"/>
    </row>
    <row r="13" spans="1:7" ht="27" customHeight="1" x14ac:dyDescent="0.25">
      <c r="A13" s="104" t="s">
        <v>89</v>
      </c>
      <c r="B13" s="105"/>
      <c r="C13" s="109" t="s">
        <v>195</v>
      </c>
      <c r="D13" s="110"/>
      <c r="E13" s="110"/>
      <c r="F13" s="110"/>
      <c r="G13" s="111"/>
    </row>
    <row r="14" spans="1:7" ht="26.25" customHeight="1" x14ac:dyDescent="0.25">
      <c r="A14" s="104" t="s">
        <v>90</v>
      </c>
      <c r="B14" s="105"/>
      <c r="C14" s="106" t="s">
        <v>183</v>
      </c>
      <c r="D14" s="110"/>
      <c r="E14" s="110"/>
      <c r="F14" s="110"/>
      <c r="G14" s="111"/>
    </row>
    <row r="15" spans="1:7" ht="27.75" customHeight="1" x14ac:dyDescent="0.25">
      <c r="A15" s="104" t="s">
        <v>91</v>
      </c>
      <c r="B15" s="105"/>
      <c r="C15" s="106" t="s">
        <v>200</v>
      </c>
      <c r="D15" s="107"/>
      <c r="E15" s="107"/>
      <c r="F15" s="107"/>
      <c r="G15" s="108"/>
    </row>
    <row r="16" spans="1:7" x14ac:dyDescent="0.25">
      <c r="A16" s="71"/>
      <c r="B16" s="71"/>
      <c r="C16" s="72"/>
      <c r="D16" s="73"/>
      <c r="E16" s="73"/>
      <c r="F16" s="73"/>
      <c r="G16" s="73"/>
    </row>
    <row r="17" spans="1:8" ht="15.75" x14ac:dyDescent="0.25">
      <c r="A17" s="27" t="s">
        <v>100</v>
      </c>
      <c r="B17" s="28"/>
      <c r="C17" s="1" t="s">
        <v>71</v>
      </c>
      <c r="D17" s="93"/>
      <c r="E17" s="93"/>
      <c r="F17" s="93"/>
      <c r="G17" s="94"/>
    </row>
    <row r="18" spans="1:8" ht="54" x14ac:dyDescent="0.25">
      <c r="A18" s="2"/>
      <c r="B18" s="9"/>
      <c r="C18" s="10" t="s">
        <v>78</v>
      </c>
      <c r="D18" s="48" t="s">
        <v>42</v>
      </c>
      <c r="E18" s="16" t="s">
        <v>202</v>
      </c>
      <c r="F18" s="16" t="s">
        <v>40</v>
      </c>
      <c r="G18" s="16" t="s">
        <v>41</v>
      </c>
      <c r="H18" s="13"/>
    </row>
    <row r="19" spans="1:8" x14ac:dyDescent="0.25">
      <c r="A19" s="7" t="str">
        <f>$A$17</f>
        <v>3.</v>
      </c>
      <c r="B19" s="8" t="s">
        <v>5</v>
      </c>
      <c r="C19" s="5" t="s">
        <v>71</v>
      </c>
      <c r="D19" s="19"/>
      <c r="E19" s="19"/>
      <c r="F19" s="20">
        <v>1</v>
      </c>
      <c r="G19" s="19"/>
      <c r="H19" s="13"/>
    </row>
    <row r="20" spans="1:8" ht="15.75" customHeight="1" x14ac:dyDescent="0.25">
      <c r="A20" s="2"/>
      <c r="B20" s="9"/>
      <c r="C20" s="33"/>
      <c r="D20" s="24"/>
      <c r="E20" s="24"/>
      <c r="F20" s="23" t="s">
        <v>45</v>
      </c>
      <c r="G20" s="22">
        <f>F19*G19</f>
        <v>0</v>
      </c>
      <c r="H20" s="13"/>
    </row>
    <row r="21" spans="1:8" ht="15.75" customHeight="1" x14ac:dyDescent="0.25">
      <c r="A21" s="7"/>
      <c r="B21" s="12"/>
      <c r="C21" s="15"/>
      <c r="D21" s="96" t="s">
        <v>46</v>
      </c>
      <c r="E21" s="97"/>
      <c r="F21" s="98"/>
      <c r="G21" s="26"/>
      <c r="H21" s="13"/>
    </row>
    <row r="22" spans="1:8" ht="15.75" customHeight="1" x14ac:dyDescent="0.25">
      <c r="A22" s="7"/>
      <c r="B22" s="12"/>
      <c r="C22" s="15"/>
      <c r="D22" s="17"/>
      <c r="E22" s="18"/>
      <c r="F22" s="30" t="s">
        <v>47</v>
      </c>
      <c r="G22" s="25">
        <f>G20*(1+G21)</f>
        <v>0</v>
      </c>
      <c r="H22" s="13"/>
    </row>
    <row r="23" spans="1:8" x14ac:dyDescent="0.25">
      <c r="A23" s="2"/>
      <c r="B23" s="6"/>
      <c r="C23" s="3" t="s">
        <v>3</v>
      </c>
      <c r="D23" s="88" t="s">
        <v>0</v>
      </c>
      <c r="E23" s="89"/>
      <c r="F23" s="88" t="s">
        <v>1</v>
      </c>
      <c r="G23" s="89"/>
    </row>
    <row r="24" spans="1:8" ht="15" customHeight="1" x14ac:dyDescent="0.25">
      <c r="A24" s="7" t="str">
        <f>$A$17</f>
        <v>3.</v>
      </c>
      <c r="B24" s="8" t="s">
        <v>7</v>
      </c>
      <c r="C24" s="4" t="s">
        <v>70</v>
      </c>
      <c r="D24" s="90"/>
      <c r="E24" s="91"/>
      <c r="F24" s="90"/>
      <c r="G24" s="91"/>
    </row>
    <row r="25" spans="1:8" x14ac:dyDescent="0.25">
      <c r="A25" s="2"/>
      <c r="B25" s="9"/>
      <c r="C25" s="3" t="s">
        <v>4</v>
      </c>
      <c r="D25" s="88" t="s">
        <v>0</v>
      </c>
      <c r="E25" s="89"/>
      <c r="F25" s="88" t="s">
        <v>1</v>
      </c>
      <c r="G25" s="89"/>
    </row>
    <row r="26" spans="1:8" ht="27" customHeight="1" x14ac:dyDescent="0.25">
      <c r="A26" s="7" t="str">
        <f>$A$17</f>
        <v>3.</v>
      </c>
      <c r="B26" s="8" t="s">
        <v>8</v>
      </c>
      <c r="C26" s="31" t="s">
        <v>77</v>
      </c>
      <c r="D26" s="90"/>
      <c r="E26" s="91"/>
      <c r="F26" s="95"/>
      <c r="G26" s="91"/>
    </row>
    <row r="27" spans="1:8" ht="25.5" x14ac:dyDescent="0.25">
      <c r="A27" s="7" t="str">
        <f t="shared" ref="A27:A44" si="0">$A$17</f>
        <v>3.</v>
      </c>
      <c r="B27" s="8" t="s">
        <v>9</v>
      </c>
      <c r="C27" s="5" t="s">
        <v>213</v>
      </c>
      <c r="D27" s="90"/>
      <c r="E27" s="91"/>
      <c r="F27" s="95"/>
      <c r="G27" s="91"/>
    </row>
    <row r="28" spans="1:8" x14ac:dyDescent="0.25">
      <c r="A28" s="7" t="str">
        <f t="shared" si="0"/>
        <v>3.</v>
      </c>
      <c r="B28" s="8" t="s">
        <v>10</v>
      </c>
      <c r="C28" s="5" t="s">
        <v>121</v>
      </c>
      <c r="D28" s="90"/>
      <c r="E28" s="91"/>
      <c r="F28" s="95"/>
      <c r="G28" s="91"/>
    </row>
    <row r="29" spans="1:8" ht="39" x14ac:dyDescent="0.25">
      <c r="A29" s="7" t="str">
        <f t="shared" si="0"/>
        <v>3.</v>
      </c>
      <c r="B29" s="8" t="s">
        <v>11</v>
      </c>
      <c r="C29" s="29" t="s">
        <v>74</v>
      </c>
      <c r="D29" s="90"/>
      <c r="E29" s="91"/>
      <c r="F29" s="95"/>
      <c r="G29" s="91"/>
    </row>
    <row r="30" spans="1:8" ht="25.5" x14ac:dyDescent="0.25">
      <c r="A30" s="7" t="str">
        <f t="shared" si="0"/>
        <v>3.</v>
      </c>
      <c r="B30" s="8" t="s">
        <v>12</v>
      </c>
      <c r="C30" s="5" t="s">
        <v>72</v>
      </c>
      <c r="D30" s="90"/>
      <c r="E30" s="91"/>
      <c r="F30" s="95"/>
      <c r="G30" s="91"/>
    </row>
    <row r="31" spans="1:8" ht="63.75" x14ac:dyDescent="0.25">
      <c r="A31" s="7" t="str">
        <f t="shared" si="0"/>
        <v>3.</v>
      </c>
      <c r="B31" s="8" t="s">
        <v>102</v>
      </c>
      <c r="C31" s="32" t="s">
        <v>79</v>
      </c>
      <c r="D31" s="90"/>
      <c r="E31" s="91"/>
      <c r="F31" s="95"/>
      <c r="G31" s="91"/>
    </row>
    <row r="32" spans="1:8" ht="40.5" customHeight="1" x14ac:dyDescent="0.25">
      <c r="A32" s="7" t="str">
        <f t="shared" si="0"/>
        <v>3.</v>
      </c>
      <c r="B32" s="8" t="s">
        <v>13</v>
      </c>
      <c r="C32" s="5" t="s">
        <v>82</v>
      </c>
      <c r="D32" s="90"/>
      <c r="E32" s="91"/>
      <c r="F32" s="95"/>
      <c r="G32" s="91"/>
    </row>
    <row r="33" spans="1:7" ht="28.5" customHeight="1" x14ac:dyDescent="0.25">
      <c r="A33" s="7" t="str">
        <f t="shared" si="0"/>
        <v>3.</v>
      </c>
      <c r="B33" s="8" t="s">
        <v>14</v>
      </c>
      <c r="C33" s="34" t="s">
        <v>80</v>
      </c>
      <c r="D33" s="90"/>
      <c r="E33" s="91"/>
      <c r="F33" s="95"/>
      <c r="G33" s="91"/>
    </row>
    <row r="34" spans="1:7" ht="26.25" x14ac:dyDescent="0.25">
      <c r="A34" s="7" t="str">
        <f t="shared" si="0"/>
        <v>3.</v>
      </c>
      <c r="B34" s="8" t="s">
        <v>15</v>
      </c>
      <c r="C34" s="29" t="s">
        <v>76</v>
      </c>
      <c r="D34" s="90"/>
      <c r="E34" s="91"/>
      <c r="F34" s="95"/>
      <c r="G34" s="91"/>
    </row>
    <row r="35" spans="1:7" ht="25.5" x14ac:dyDescent="0.25">
      <c r="A35" s="7" t="str">
        <f t="shared" si="0"/>
        <v>3.</v>
      </c>
      <c r="B35" s="8" t="s">
        <v>6</v>
      </c>
      <c r="C35" s="5" t="s">
        <v>75</v>
      </c>
      <c r="D35" s="90"/>
      <c r="E35" s="91"/>
      <c r="F35" s="95"/>
      <c r="G35" s="91"/>
    </row>
    <row r="36" spans="1:7" ht="25.5" x14ac:dyDescent="0.25">
      <c r="A36" s="7" t="str">
        <f t="shared" si="0"/>
        <v>3.</v>
      </c>
      <c r="B36" s="8" t="s">
        <v>16</v>
      </c>
      <c r="C36" s="5" t="s">
        <v>81</v>
      </c>
      <c r="D36" s="90"/>
      <c r="E36" s="91"/>
      <c r="F36" s="95"/>
      <c r="G36" s="91"/>
    </row>
    <row r="37" spans="1:7" ht="25.5" x14ac:dyDescent="0.25">
      <c r="A37" s="7" t="str">
        <f t="shared" si="0"/>
        <v>3.</v>
      </c>
      <c r="B37" s="8" t="s">
        <v>17</v>
      </c>
      <c r="C37" s="5" t="s">
        <v>73</v>
      </c>
      <c r="D37" s="90"/>
      <c r="E37" s="91"/>
      <c r="F37" s="95"/>
      <c r="G37" s="91"/>
    </row>
    <row r="38" spans="1:7" ht="25.5" x14ac:dyDescent="0.25">
      <c r="A38" s="7" t="str">
        <f t="shared" si="0"/>
        <v>3.</v>
      </c>
      <c r="B38" s="8" t="s">
        <v>18</v>
      </c>
      <c r="C38" s="5" t="s">
        <v>36</v>
      </c>
      <c r="D38" s="90"/>
      <c r="E38" s="91"/>
      <c r="F38" s="95"/>
      <c r="G38" s="91"/>
    </row>
    <row r="39" spans="1:7" ht="25.5" x14ac:dyDescent="0.25">
      <c r="A39" s="7" t="str">
        <f t="shared" si="0"/>
        <v>3.</v>
      </c>
      <c r="B39" s="8" t="s">
        <v>51</v>
      </c>
      <c r="C39" s="5" t="s">
        <v>29</v>
      </c>
      <c r="D39" s="90"/>
      <c r="E39" s="91"/>
      <c r="F39" s="95"/>
      <c r="G39" s="91"/>
    </row>
    <row r="40" spans="1:7" ht="76.5" x14ac:dyDescent="0.25">
      <c r="A40" s="7" t="str">
        <f t="shared" si="0"/>
        <v>3.</v>
      </c>
      <c r="B40" s="8" t="s">
        <v>19</v>
      </c>
      <c r="C40" s="5" t="s">
        <v>214</v>
      </c>
      <c r="D40" s="90"/>
      <c r="E40" s="91"/>
      <c r="F40" s="95"/>
      <c r="G40" s="91"/>
    </row>
    <row r="41" spans="1:7" ht="25.5" x14ac:dyDescent="0.25">
      <c r="A41" s="7" t="str">
        <f t="shared" si="0"/>
        <v>3.</v>
      </c>
      <c r="B41" s="8" t="s">
        <v>20</v>
      </c>
      <c r="C41" s="5" t="s">
        <v>64</v>
      </c>
      <c r="D41" s="90"/>
      <c r="E41" s="91"/>
      <c r="F41" s="95"/>
      <c r="G41" s="91"/>
    </row>
    <row r="42" spans="1:7" x14ac:dyDescent="0.25">
      <c r="A42" s="7" t="str">
        <f t="shared" si="0"/>
        <v>3.</v>
      </c>
      <c r="B42" s="8" t="s">
        <v>52</v>
      </c>
      <c r="C42" s="5" t="s">
        <v>130</v>
      </c>
      <c r="D42" s="90"/>
      <c r="E42" s="91"/>
      <c r="F42" s="95"/>
      <c r="G42" s="91"/>
    </row>
    <row r="43" spans="1:7" x14ac:dyDescent="0.25">
      <c r="A43" s="7" t="str">
        <f t="shared" si="0"/>
        <v>3.</v>
      </c>
      <c r="B43" s="8" t="s">
        <v>21</v>
      </c>
      <c r="C43" s="5" t="s">
        <v>30</v>
      </c>
      <c r="D43" s="90"/>
      <c r="E43" s="91"/>
      <c r="F43" s="95"/>
      <c r="G43" s="91"/>
    </row>
    <row r="44" spans="1:7" x14ac:dyDescent="0.25">
      <c r="A44" s="7" t="str">
        <f t="shared" si="0"/>
        <v>3.</v>
      </c>
      <c r="B44" s="8" t="s">
        <v>22</v>
      </c>
      <c r="C44" s="5" t="s">
        <v>38</v>
      </c>
      <c r="D44" s="90"/>
      <c r="E44" s="91"/>
      <c r="F44" s="95"/>
      <c r="G44" s="91"/>
    </row>
    <row r="45" spans="1:7" x14ac:dyDescent="0.25">
      <c r="A45" s="7"/>
      <c r="B45" s="8"/>
      <c r="C45" s="46" t="s">
        <v>95</v>
      </c>
      <c r="D45" s="82">
        <v>52393</v>
      </c>
      <c r="E45" s="83"/>
      <c r="F45" s="83"/>
      <c r="G45" s="84"/>
    </row>
    <row r="46" spans="1:7" x14ac:dyDescent="0.25">
      <c r="A46" s="7"/>
      <c r="B46" s="8"/>
      <c r="C46" s="39" t="s">
        <v>96</v>
      </c>
      <c r="D46" s="85" t="s">
        <v>44</v>
      </c>
      <c r="E46" s="86"/>
      <c r="F46" s="86"/>
      <c r="G46" s="87"/>
    </row>
    <row r="48" spans="1:7" x14ac:dyDescent="0.25">
      <c r="A48" s="71"/>
      <c r="B48" s="71"/>
      <c r="C48" s="40" t="str">
        <f>CONCATENATE("KOPĒJĀ CENA par ",A17,"pozīciju bez PVN, EUR:")</f>
        <v>KOPĒJĀ CENA par 3.pozīciju bez PVN, EUR:</v>
      </c>
      <c r="D48" s="115">
        <f>G20</f>
        <v>0</v>
      </c>
      <c r="E48" s="116"/>
      <c r="F48" s="116"/>
      <c r="G48" s="116"/>
    </row>
    <row r="49" spans="1:7" x14ac:dyDescent="0.25">
      <c r="A49" s="71"/>
      <c r="B49" s="71"/>
      <c r="C49" s="117" t="s">
        <v>212</v>
      </c>
      <c r="D49" s="118">
        <f>SUM(D48:G48)</f>
        <v>0</v>
      </c>
      <c r="E49" s="119"/>
      <c r="F49" s="119"/>
      <c r="G49" s="119"/>
    </row>
    <row r="50" spans="1:7" x14ac:dyDescent="0.25">
      <c r="A50" s="71"/>
      <c r="B50" s="71"/>
      <c r="C50" s="117"/>
      <c r="D50" s="119"/>
      <c r="E50" s="119"/>
      <c r="F50" s="119"/>
      <c r="G50" s="119"/>
    </row>
    <row r="51" spans="1:7" x14ac:dyDescent="0.25">
      <c r="A51" s="71"/>
      <c r="B51" s="71"/>
      <c r="C51" s="41" t="s">
        <v>186</v>
      </c>
      <c r="D51" s="114">
        <f>G22</f>
        <v>0</v>
      </c>
      <c r="E51" s="114"/>
      <c r="F51" s="114"/>
      <c r="G51" s="114"/>
    </row>
  </sheetData>
  <mergeCells count="74">
    <mergeCell ref="D51:G51"/>
    <mergeCell ref="A15:B15"/>
    <mergeCell ref="C15:G15"/>
    <mergeCell ref="D48:G48"/>
    <mergeCell ref="C49:C50"/>
    <mergeCell ref="D49:G50"/>
    <mergeCell ref="D45:G45"/>
    <mergeCell ref="D46:G46"/>
    <mergeCell ref="D21:F21"/>
    <mergeCell ref="D23:E23"/>
    <mergeCell ref="F23:G23"/>
    <mergeCell ref="D24:E24"/>
    <mergeCell ref="F24:G24"/>
    <mergeCell ref="F25:G25"/>
    <mergeCell ref="F26:G26"/>
    <mergeCell ref="D26:E26"/>
    <mergeCell ref="A3:G3"/>
    <mergeCell ref="A4:G4"/>
    <mergeCell ref="A5:G5"/>
    <mergeCell ref="A7:B7"/>
    <mergeCell ref="C7:G7"/>
    <mergeCell ref="A8:B8"/>
    <mergeCell ref="C8:G8"/>
    <mergeCell ref="A9:B9"/>
    <mergeCell ref="C9:G9"/>
    <mergeCell ref="A10:B10"/>
    <mergeCell ref="C10:G10"/>
    <mergeCell ref="A11:B11"/>
    <mergeCell ref="C11:G11"/>
    <mergeCell ref="A12:B12"/>
    <mergeCell ref="D17:E17"/>
    <mergeCell ref="F17:G17"/>
    <mergeCell ref="C12:G12"/>
    <mergeCell ref="A13:B13"/>
    <mergeCell ref="C13:G13"/>
    <mergeCell ref="A14:B14"/>
    <mergeCell ref="C14:G14"/>
    <mergeCell ref="D25:E25"/>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3:E43"/>
    <mergeCell ref="F43:G43"/>
    <mergeCell ref="D44:E44"/>
    <mergeCell ref="F44:G44"/>
    <mergeCell ref="D40:E40"/>
    <mergeCell ref="F40:G40"/>
    <mergeCell ref="D41:E41"/>
    <mergeCell ref="F41:G41"/>
    <mergeCell ref="D42:E42"/>
    <mergeCell ref="F42:G42"/>
  </mergeCells>
  <pageMargins left="0.7" right="0.7" top="0.75" bottom="0.75" header="0.3" footer="0.3"/>
  <pageSetup paperSize="9" orientation="portrait" horizontalDpi="0" verticalDpi="0" r:id="rId1"/>
  <ignoredErrors>
    <ignoredError sqref="B19:B4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Normal="100" workbookViewId="0">
      <selection activeCell="C24" sqref="C24"/>
    </sheetView>
  </sheetViews>
  <sheetFormatPr defaultRowHeight="15" x14ac:dyDescent="0.25"/>
  <cols>
    <col min="1" max="2" width="4.7109375" customWidth="1"/>
    <col min="3" max="3" width="55.5703125" customWidth="1"/>
    <col min="4" max="4" width="30.7109375" customWidth="1"/>
    <col min="5" max="5" width="20.7109375" customWidth="1"/>
    <col min="6" max="7" width="15.7109375" customWidth="1"/>
  </cols>
  <sheetData>
    <row r="1" spans="1:7" ht="15" customHeight="1" x14ac:dyDescent="0.25">
      <c r="A1" s="69"/>
      <c r="B1" s="70"/>
      <c r="G1" s="79" t="s">
        <v>178</v>
      </c>
    </row>
    <row r="2" spans="1:7" ht="15" customHeight="1" x14ac:dyDescent="0.25">
      <c r="A2" s="69"/>
      <c r="B2" s="70"/>
      <c r="G2" s="51"/>
    </row>
    <row r="3" spans="1:7" ht="15" customHeight="1" x14ac:dyDescent="0.25">
      <c r="A3" s="102" t="s">
        <v>179</v>
      </c>
      <c r="B3" s="102"/>
      <c r="C3" s="102"/>
      <c r="D3" s="102"/>
      <c r="E3" s="102"/>
      <c r="F3" s="102"/>
      <c r="G3" s="102"/>
    </row>
    <row r="4" spans="1:7" ht="15" customHeight="1" x14ac:dyDescent="0.25">
      <c r="A4" s="102" t="s">
        <v>176</v>
      </c>
      <c r="B4" s="102"/>
      <c r="C4" s="102"/>
      <c r="D4" s="102"/>
      <c r="E4" s="102"/>
      <c r="F4" s="102"/>
      <c r="G4" s="102"/>
    </row>
    <row r="5" spans="1:7" ht="15" customHeight="1" x14ac:dyDescent="0.25">
      <c r="A5" s="103" t="s">
        <v>224</v>
      </c>
      <c r="B5" s="103"/>
      <c r="C5" s="103"/>
      <c r="D5" s="103"/>
      <c r="E5" s="103"/>
      <c r="F5" s="103"/>
      <c r="G5" s="103"/>
    </row>
    <row r="6" spans="1:7" ht="15" customHeight="1" x14ac:dyDescent="0.25">
      <c r="A6" s="69"/>
      <c r="B6" s="70"/>
      <c r="G6" s="51"/>
    </row>
    <row r="7" spans="1:7" ht="15" customHeight="1" x14ac:dyDescent="0.25">
      <c r="A7" s="104" t="s">
        <v>83</v>
      </c>
      <c r="B7" s="105"/>
      <c r="C7" s="106" t="s">
        <v>180</v>
      </c>
      <c r="D7" s="107"/>
      <c r="E7" s="107"/>
      <c r="F7" s="107"/>
      <c r="G7" s="108"/>
    </row>
    <row r="8" spans="1:7" ht="15" customHeight="1" x14ac:dyDescent="0.25">
      <c r="A8" s="104" t="s">
        <v>84</v>
      </c>
      <c r="B8" s="105"/>
      <c r="C8" s="109" t="s">
        <v>107</v>
      </c>
      <c r="D8" s="110"/>
      <c r="E8" s="110"/>
      <c r="F8" s="110"/>
      <c r="G8" s="111"/>
    </row>
    <row r="9" spans="1:7" ht="25.5" customHeight="1" x14ac:dyDescent="0.25">
      <c r="A9" s="112" t="s">
        <v>85</v>
      </c>
      <c r="B9" s="113"/>
      <c r="C9" s="106" t="s">
        <v>187</v>
      </c>
      <c r="D9" s="110"/>
      <c r="E9" s="110"/>
      <c r="F9" s="110"/>
      <c r="G9" s="111"/>
    </row>
    <row r="10" spans="1:7" ht="15" customHeight="1" x14ac:dyDescent="0.25">
      <c r="A10" s="104" t="s">
        <v>86</v>
      </c>
      <c r="B10" s="105"/>
      <c r="C10" s="109" t="s">
        <v>194</v>
      </c>
      <c r="D10" s="110"/>
      <c r="E10" s="110"/>
      <c r="F10" s="110"/>
      <c r="G10" s="111"/>
    </row>
    <row r="11" spans="1:7" ht="39" customHeight="1" x14ac:dyDescent="0.25">
      <c r="A11" s="104" t="s">
        <v>87</v>
      </c>
      <c r="B11" s="105"/>
      <c r="C11" s="106" t="s">
        <v>181</v>
      </c>
      <c r="D11" s="110"/>
      <c r="E11" s="110"/>
      <c r="F11" s="110"/>
      <c r="G11" s="111"/>
    </row>
    <row r="12" spans="1:7" ht="27" customHeight="1" x14ac:dyDescent="0.25">
      <c r="A12" s="104" t="s">
        <v>88</v>
      </c>
      <c r="B12" s="105"/>
      <c r="C12" s="109" t="s">
        <v>182</v>
      </c>
      <c r="D12" s="110"/>
      <c r="E12" s="110"/>
      <c r="F12" s="110"/>
      <c r="G12" s="111"/>
    </row>
    <row r="13" spans="1:7" ht="27" customHeight="1" x14ac:dyDescent="0.25">
      <c r="A13" s="104" t="s">
        <v>89</v>
      </c>
      <c r="B13" s="105"/>
      <c r="C13" s="109" t="s">
        <v>195</v>
      </c>
      <c r="D13" s="110"/>
      <c r="E13" s="110"/>
      <c r="F13" s="110"/>
      <c r="G13" s="111"/>
    </row>
    <row r="14" spans="1:7" ht="26.25" customHeight="1" x14ac:dyDescent="0.25">
      <c r="A14" s="104" t="s">
        <v>90</v>
      </c>
      <c r="B14" s="105"/>
      <c r="C14" s="106" t="s">
        <v>183</v>
      </c>
      <c r="D14" s="110"/>
      <c r="E14" s="110"/>
      <c r="F14" s="110"/>
      <c r="G14" s="111"/>
    </row>
    <row r="15" spans="1:7" ht="27.75" customHeight="1" x14ac:dyDescent="0.25">
      <c r="A15" s="104" t="s">
        <v>91</v>
      </c>
      <c r="B15" s="105"/>
      <c r="C15" s="106" t="s">
        <v>200</v>
      </c>
      <c r="D15" s="107"/>
      <c r="E15" s="107"/>
      <c r="F15" s="107"/>
      <c r="G15" s="108"/>
    </row>
    <row r="16" spans="1:7" x14ac:dyDescent="0.25">
      <c r="A16" s="71"/>
      <c r="B16" s="71"/>
      <c r="C16" s="72"/>
      <c r="D16" s="73"/>
      <c r="E16" s="73"/>
      <c r="F16" s="73"/>
      <c r="G16" s="73"/>
    </row>
    <row r="17" spans="1:7" ht="15.75" x14ac:dyDescent="0.25">
      <c r="A17" s="27" t="s">
        <v>101</v>
      </c>
      <c r="B17" s="28"/>
      <c r="C17" s="44" t="s">
        <v>223</v>
      </c>
      <c r="D17" s="45"/>
      <c r="E17" s="45"/>
      <c r="F17" s="45"/>
      <c r="G17" s="42"/>
    </row>
    <row r="18" spans="1:7" ht="67.5" customHeight="1" x14ac:dyDescent="0.25">
      <c r="A18" s="2"/>
      <c r="B18" s="9"/>
      <c r="C18" s="10" t="s">
        <v>78</v>
      </c>
      <c r="D18" s="43" t="s">
        <v>42</v>
      </c>
      <c r="E18" s="16" t="s">
        <v>202</v>
      </c>
      <c r="F18" s="16" t="s">
        <v>201</v>
      </c>
      <c r="G18" s="16" t="s">
        <v>41</v>
      </c>
    </row>
    <row r="19" spans="1:7" x14ac:dyDescent="0.25">
      <c r="A19" s="7" t="str">
        <f>$A$17</f>
        <v>4.</v>
      </c>
      <c r="B19" s="8" t="s">
        <v>5</v>
      </c>
      <c r="C19" s="5" t="s">
        <v>223</v>
      </c>
      <c r="D19" s="19"/>
      <c r="E19" s="19"/>
      <c r="F19" s="20">
        <v>2</v>
      </c>
      <c r="G19" s="19"/>
    </row>
    <row r="20" spans="1:7" ht="15.75" customHeight="1" x14ac:dyDescent="0.25">
      <c r="A20" s="2"/>
      <c r="B20" s="9"/>
      <c r="C20" s="33"/>
      <c r="D20" s="24"/>
      <c r="E20" s="24"/>
      <c r="F20" s="23" t="s">
        <v>216</v>
      </c>
      <c r="G20" s="22">
        <f>F19*G19</f>
        <v>0</v>
      </c>
    </row>
    <row r="21" spans="1:7" ht="15.75" customHeight="1" x14ac:dyDescent="0.25">
      <c r="A21" s="7"/>
      <c r="B21" s="12"/>
      <c r="C21" s="15"/>
      <c r="D21" s="96" t="s">
        <v>46</v>
      </c>
      <c r="E21" s="97"/>
      <c r="F21" s="98"/>
      <c r="G21" s="26"/>
    </row>
    <row r="22" spans="1:7" ht="15.75" customHeight="1" x14ac:dyDescent="0.25">
      <c r="A22" s="7"/>
      <c r="B22" s="12"/>
      <c r="C22" s="15"/>
      <c r="D22" s="17"/>
      <c r="E22" s="18"/>
      <c r="F22" s="49" t="s">
        <v>217</v>
      </c>
      <c r="G22" s="25">
        <f>G20*(1+G21)</f>
        <v>0</v>
      </c>
    </row>
    <row r="23" spans="1:7" x14ac:dyDescent="0.25">
      <c r="A23" s="2"/>
      <c r="B23" s="6"/>
      <c r="C23" s="3" t="s">
        <v>3</v>
      </c>
      <c r="D23" s="88" t="s">
        <v>0</v>
      </c>
      <c r="E23" s="89"/>
      <c r="F23" s="88" t="s">
        <v>1</v>
      </c>
      <c r="G23" s="89"/>
    </row>
    <row r="24" spans="1:7" ht="26.25" x14ac:dyDescent="0.25">
      <c r="A24" s="7" t="str">
        <f>$A$17</f>
        <v>4.</v>
      </c>
      <c r="B24" s="8" t="s">
        <v>7</v>
      </c>
      <c r="C24" s="36" t="s">
        <v>219</v>
      </c>
      <c r="D24" s="90"/>
      <c r="E24" s="91"/>
      <c r="F24" s="95"/>
      <c r="G24" s="91"/>
    </row>
    <row r="25" spans="1:7" x14ac:dyDescent="0.25">
      <c r="A25" s="2"/>
      <c r="B25" s="9"/>
      <c r="C25" s="3" t="s">
        <v>4</v>
      </c>
      <c r="D25" s="88" t="s">
        <v>0</v>
      </c>
      <c r="E25" s="89"/>
      <c r="F25" s="88" t="s">
        <v>1</v>
      </c>
      <c r="G25" s="89"/>
    </row>
    <row r="26" spans="1:7" x14ac:dyDescent="0.25">
      <c r="A26" s="7" t="str">
        <f>$A$17</f>
        <v>4.</v>
      </c>
      <c r="B26" s="8" t="s">
        <v>8</v>
      </c>
      <c r="C26" s="37" t="s">
        <v>104</v>
      </c>
      <c r="D26" s="90"/>
      <c r="E26" s="91"/>
      <c r="F26" s="95"/>
      <c r="G26" s="91"/>
    </row>
    <row r="27" spans="1:7" x14ac:dyDescent="0.25">
      <c r="A27" s="7" t="str">
        <f t="shared" ref="A27:A36" si="0">$A$17</f>
        <v>4.</v>
      </c>
      <c r="B27" s="8" t="s">
        <v>9</v>
      </c>
      <c r="C27" s="37" t="s">
        <v>220</v>
      </c>
      <c r="D27" s="90"/>
      <c r="E27" s="91"/>
      <c r="F27" s="95"/>
      <c r="G27" s="91"/>
    </row>
    <row r="28" spans="1:7" ht="25.5" x14ac:dyDescent="0.25">
      <c r="A28" s="7" t="str">
        <f t="shared" si="0"/>
        <v>4.</v>
      </c>
      <c r="B28" s="8" t="s">
        <v>10</v>
      </c>
      <c r="C28" s="38" t="s">
        <v>221</v>
      </c>
      <c r="D28" s="90"/>
      <c r="E28" s="91"/>
      <c r="F28" s="95"/>
      <c r="G28" s="91"/>
    </row>
    <row r="29" spans="1:7" ht="25.5" x14ac:dyDescent="0.25">
      <c r="A29" s="7" t="str">
        <f t="shared" si="0"/>
        <v>4.</v>
      </c>
      <c r="B29" s="8" t="s">
        <v>11</v>
      </c>
      <c r="C29" s="38" t="s">
        <v>93</v>
      </c>
      <c r="D29" s="90"/>
      <c r="E29" s="91"/>
      <c r="F29" s="95"/>
      <c r="G29" s="91"/>
    </row>
    <row r="30" spans="1:7" ht="25.5" x14ac:dyDescent="0.25">
      <c r="A30" s="7" t="str">
        <f t="shared" si="0"/>
        <v>4.</v>
      </c>
      <c r="B30" s="8" t="s">
        <v>12</v>
      </c>
      <c r="C30" s="38" t="s">
        <v>106</v>
      </c>
      <c r="D30" s="90"/>
      <c r="E30" s="91"/>
      <c r="F30" s="95"/>
      <c r="G30" s="91"/>
    </row>
    <row r="31" spans="1:7" x14ac:dyDescent="0.25">
      <c r="A31" s="7" t="str">
        <f t="shared" si="0"/>
        <v>4.</v>
      </c>
      <c r="B31" s="8" t="s">
        <v>102</v>
      </c>
      <c r="C31" s="38" t="s">
        <v>94</v>
      </c>
      <c r="D31" s="90"/>
      <c r="E31" s="91"/>
      <c r="F31" s="95"/>
      <c r="G31" s="91"/>
    </row>
    <row r="32" spans="1:7" ht="63.75" x14ac:dyDescent="0.25">
      <c r="A32" s="7" t="str">
        <f t="shared" si="0"/>
        <v>4.</v>
      </c>
      <c r="B32" s="8" t="s">
        <v>13</v>
      </c>
      <c r="C32" s="37" t="s">
        <v>225</v>
      </c>
      <c r="D32" s="90"/>
      <c r="E32" s="91"/>
      <c r="F32" s="95"/>
      <c r="G32" s="91"/>
    </row>
    <row r="33" spans="1:7" x14ac:dyDescent="0.25">
      <c r="A33" s="7" t="str">
        <f t="shared" si="0"/>
        <v>4.</v>
      </c>
      <c r="B33" s="8" t="s">
        <v>14</v>
      </c>
      <c r="C33" s="37" t="s">
        <v>98</v>
      </c>
      <c r="D33" s="90"/>
      <c r="E33" s="91"/>
      <c r="F33" s="95"/>
      <c r="G33" s="91"/>
    </row>
    <row r="34" spans="1:7" x14ac:dyDescent="0.25">
      <c r="A34" s="7" t="str">
        <f t="shared" si="0"/>
        <v>4.</v>
      </c>
      <c r="B34" s="8" t="s">
        <v>15</v>
      </c>
      <c r="C34" s="37" t="s">
        <v>97</v>
      </c>
      <c r="D34" s="90"/>
      <c r="E34" s="91"/>
      <c r="F34" s="95"/>
      <c r="G34" s="91"/>
    </row>
    <row r="35" spans="1:7" ht="25.5" x14ac:dyDescent="0.25">
      <c r="A35" s="7" t="str">
        <f t="shared" si="0"/>
        <v>4.</v>
      </c>
      <c r="B35" s="8" t="s">
        <v>6</v>
      </c>
      <c r="C35" s="5" t="s">
        <v>64</v>
      </c>
      <c r="D35" s="90"/>
      <c r="E35" s="91"/>
      <c r="F35" s="95"/>
      <c r="G35" s="91"/>
    </row>
    <row r="36" spans="1:7" ht="51" customHeight="1" x14ac:dyDescent="0.25">
      <c r="A36" s="7" t="str">
        <f t="shared" si="0"/>
        <v>4.</v>
      </c>
      <c r="B36" s="8" t="s">
        <v>16</v>
      </c>
      <c r="C36" s="37" t="s">
        <v>215</v>
      </c>
      <c r="D36" s="90"/>
      <c r="E36" s="91"/>
      <c r="F36" s="95"/>
      <c r="G36" s="91"/>
    </row>
    <row r="37" spans="1:7" x14ac:dyDescent="0.25">
      <c r="A37" s="7"/>
      <c r="B37" s="8"/>
      <c r="C37" s="46" t="s">
        <v>95</v>
      </c>
      <c r="D37" s="82">
        <v>52393</v>
      </c>
      <c r="E37" s="83"/>
      <c r="F37" s="83"/>
      <c r="G37" s="84"/>
    </row>
    <row r="38" spans="1:7" x14ac:dyDescent="0.25">
      <c r="A38" s="7"/>
      <c r="B38" s="8"/>
      <c r="C38" s="39" t="s">
        <v>96</v>
      </c>
      <c r="D38" s="85" t="s">
        <v>44</v>
      </c>
      <c r="E38" s="86"/>
      <c r="F38" s="86"/>
      <c r="G38" s="87"/>
    </row>
    <row r="40" spans="1:7" x14ac:dyDescent="0.25">
      <c r="A40" s="71"/>
      <c r="B40" s="71"/>
      <c r="C40" s="40" t="str">
        <f>CONCATENATE("KOPĒJĀ CENA par ",A19,"pozīciju bez PVN, EUR:")</f>
        <v>KOPĒJĀ CENA par 4.pozīciju bez PVN, EUR:</v>
      </c>
      <c r="D40" s="115">
        <f>G20</f>
        <v>0</v>
      </c>
      <c r="E40" s="116"/>
      <c r="F40" s="116"/>
      <c r="G40" s="116"/>
    </row>
    <row r="41" spans="1:7" x14ac:dyDescent="0.25">
      <c r="A41" s="71"/>
      <c r="B41" s="71"/>
      <c r="C41" s="117" t="s">
        <v>218</v>
      </c>
      <c r="D41" s="118">
        <f>SUM(D40:G40)</f>
        <v>0</v>
      </c>
      <c r="E41" s="119"/>
      <c r="F41" s="119"/>
      <c r="G41" s="119"/>
    </row>
    <row r="42" spans="1:7" x14ac:dyDescent="0.25">
      <c r="A42" s="71"/>
      <c r="B42" s="71"/>
      <c r="C42" s="117"/>
      <c r="D42" s="119"/>
      <c r="E42" s="119"/>
      <c r="F42" s="119"/>
      <c r="G42" s="119"/>
    </row>
    <row r="43" spans="1:7" x14ac:dyDescent="0.25">
      <c r="A43" s="71"/>
      <c r="B43" s="71"/>
      <c r="C43" s="41" t="s">
        <v>186</v>
      </c>
      <c r="D43" s="114">
        <f>G22</f>
        <v>0</v>
      </c>
      <c r="E43" s="114"/>
      <c r="F43" s="114"/>
      <c r="G43" s="114"/>
    </row>
  </sheetData>
  <mergeCells count="56">
    <mergeCell ref="D43:G43"/>
    <mergeCell ref="A15:B15"/>
    <mergeCell ref="C15:G15"/>
    <mergeCell ref="D40:G40"/>
    <mergeCell ref="C41:C42"/>
    <mergeCell ref="D41:G42"/>
    <mergeCell ref="D37:G37"/>
    <mergeCell ref="D38:G38"/>
    <mergeCell ref="D23:E23"/>
    <mergeCell ref="F23:G23"/>
    <mergeCell ref="D24:E24"/>
    <mergeCell ref="F24:G24"/>
    <mergeCell ref="D25:E25"/>
    <mergeCell ref="D27:E27"/>
    <mergeCell ref="D28:E28"/>
    <mergeCell ref="F27:G27"/>
    <mergeCell ref="A3:G3"/>
    <mergeCell ref="A4:G4"/>
    <mergeCell ref="A5:G5"/>
    <mergeCell ref="A7:B7"/>
    <mergeCell ref="C7:G7"/>
    <mergeCell ref="D31:E31"/>
    <mergeCell ref="F31:G31"/>
    <mergeCell ref="D21:F21"/>
    <mergeCell ref="A8:B8"/>
    <mergeCell ref="C8:G8"/>
    <mergeCell ref="A9:B9"/>
    <mergeCell ref="C9:G9"/>
    <mergeCell ref="A10:B10"/>
    <mergeCell ref="C10:G10"/>
    <mergeCell ref="C12:G12"/>
    <mergeCell ref="A13:B13"/>
    <mergeCell ref="C13:G13"/>
    <mergeCell ref="A14:B14"/>
    <mergeCell ref="C14:G14"/>
    <mergeCell ref="D36:E36"/>
    <mergeCell ref="F36:G36"/>
    <mergeCell ref="F32:G32"/>
    <mergeCell ref="D33:E33"/>
    <mergeCell ref="F33:G33"/>
    <mergeCell ref="D34:E34"/>
    <mergeCell ref="F34:G34"/>
    <mergeCell ref="D35:E35"/>
    <mergeCell ref="F35:G35"/>
    <mergeCell ref="D32:E32"/>
    <mergeCell ref="D30:E30"/>
    <mergeCell ref="F30:G30"/>
    <mergeCell ref="A11:B11"/>
    <mergeCell ref="C11:G11"/>
    <mergeCell ref="A12:B12"/>
    <mergeCell ref="D26:E26"/>
    <mergeCell ref="F25:G25"/>
    <mergeCell ref="F26:G26"/>
    <mergeCell ref="F28:G28"/>
    <mergeCell ref="D29:E29"/>
    <mergeCell ref="F29:G29"/>
  </mergeCells>
  <pageMargins left="0.25" right="0.25" top="0.75" bottom="0.75" header="0.3" footer="0.3"/>
  <pageSetup paperSize="9" orientation="portrait" r:id="rId1"/>
  <ignoredErrors>
    <ignoredError sqref="B19:B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Normal="100" workbookViewId="0">
      <selection activeCell="C27" sqref="C27"/>
    </sheetView>
  </sheetViews>
  <sheetFormatPr defaultRowHeight="15" x14ac:dyDescent="0.25"/>
  <cols>
    <col min="1" max="2" width="4.7109375" customWidth="1"/>
    <col min="3" max="3" width="55.5703125" customWidth="1"/>
    <col min="4" max="4" width="30.7109375" customWidth="1"/>
    <col min="5" max="5" width="20.7109375" customWidth="1"/>
    <col min="6" max="7" width="15.7109375" customWidth="1"/>
    <col min="8" max="8" width="14.42578125" customWidth="1"/>
  </cols>
  <sheetData>
    <row r="1" spans="1:7" ht="15" customHeight="1" x14ac:dyDescent="0.25">
      <c r="A1" s="69"/>
      <c r="B1" s="70"/>
      <c r="G1" s="79" t="s">
        <v>178</v>
      </c>
    </row>
    <row r="2" spans="1:7" ht="15" customHeight="1" x14ac:dyDescent="0.25">
      <c r="A2" s="69"/>
      <c r="B2" s="70"/>
      <c r="G2" s="51"/>
    </row>
    <row r="3" spans="1:7" ht="15" customHeight="1" x14ac:dyDescent="0.25">
      <c r="A3" s="102" t="s">
        <v>179</v>
      </c>
      <c r="B3" s="102"/>
      <c r="C3" s="102"/>
      <c r="D3" s="102"/>
      <c r="E3" s="102"/>
      <c r="F3" s="102"/>
      <c r="G3" s="102"/>
    </row>
    <row r="4" spans="1:7" ht="15" customHeight="1" x14ac:dyDescent="0.25">
      <c r="A4" s="102" t="s">
        <v>176</v>
      </c>
      <c r="B4" s="102"/>
      <c r="C4" s="102"/>
      <c r="D4" s="102"/>
      <c r="E4" s="102"/>
      <c r="F4" s="102"/>
      <c r="G4" s="102"/>
    </row>
    <row r="5" spans="1:7" ht="15" customHeight="1" x14ac:dyDescent="0.25">
      <c r="A5" s="103" t="s">
        <v>227</v>
      </c>
      <c r="B5" s="103"/>
      <c r="C5" s="103"/>
      <c r="D5" s="103"/>
      <c r="E5" s="103"/>
      <c r="F5" s="103"/>
      <c r="G5" s="103"/>
    </row>
    <row r="6" spans="1:7" ht="15" customHeight="1" x14ac:dyDescent="0.25">
      <c r="A6" s="69"/>
      <c r="B6" s="70"/>
      <c r="G6" s="51"/>
    </row>
    <row r="7" spans="1:7" ht="15" customHeight="1" x14ac:dyDescent="0.25">
      <c r="A7" s="104" t="s">
        <v>83</v>
      </c>
      <c r="B7" s="105"/>
      <c r="C7" s="106" t="s">
        <v>180</v>
      </c>
      <c r="D7" s="107"/>
      <c r="E7" s="107"/>
      <c r="F7" s="107"/>
      <c r="G7" s="108"/>
    </row>
    <row r="8" spans="1:7" ht="15" customHeight="1" x14ac:dyDescent="0.25">
      <c r="A8" s="104" t="s">
        <v>84</v>
      </c>
      <c r="B8" s="105"/>
      <c r="C8" s="109" t="s">
        <v>107</v>
      </c>
      <c r="D8" s="110"/>
      <c r="E8" s="110"/>
      <c r="F8" s="110"/>
      <c r="G8" s="111"/>
    </row>
    <row r="9" spans="1:7" ht="25.5" customHeight="1" x14ac:dyDescent="0.25">
      <c r="A9" s="112" t="s">
        <v>85</v>
      </c>
      <c r="B9" s="113"/>
      <c r="C9" s="106" t="s">
        <v>187</v>
      </c>
      <c r="D9" s="110"/>
      <c r="E9" s="110"/>
      <c r="F9" s="110"/>
      <c r="G9" s="111"/>
    </row>
    <row r="10" spans="1:7" ht="15" customHeight="1" x14ac:dyDescent="0.25">
      <c r="A10" s="104" t="s">
        <v>86</v>
      </c>
      <c r="B10" s="105"/>
      <c r="C10" s="109" t="s">
        <v>194</v>
      </c>
      <c r="D10" s="110"/>
      <c r="E10" s="110"/>
      <c r="F10" s="110"/>
      <c r="G10" s="111"/>
    </row>
    <row r="11" spans="1:7" ht="39" customHeight="1" x14ac:dyDescent="0.25">
      <c r="A11" s="104" t="s">
        <v>87</v>
      </c>
      <c r="B11" s="105"/>
      <c r="C11" s="106" t="s">
        <v>181</v>
      </c>
      <c r="D11" s="110"/>
      <c r="E11" s="110"/>
      <c r="F11" s="110"/>
      <c r="G11" s="111"/>
    </row>
    <row r="12" spans="1:7" ht="27" customHeight="1" x14ac:dyDescent="0.25">
      <c r="A12" s="104" t="s">
        <v>88</v>
      </c>
      <c r="B12" s="105"/>
      <c r="C12" s="109" t="s">
        <v>182</v>
      </c>
      <c r="D12" s="110"/>
      <c r="E12" s="110"/>
      <c r="F12" s="110"/>
      <c r="G12" s="111"/>
    </row>
    <row r="13" spans="1:7" ht="27" customHeight="1" x14ac:dyDescent="0.25">
      <c r="A13" s="104" t="s">
        <v>89</v>
      </c>
      <c r="B13" s="105"/>
      <c r="C13" s="109" t="s">
        <v>195</v>
      </c>
      <c r="D13" s="110"/>
      <c r="E13" s="110"/>
      <c r="F13" s="110"/>
      <c r="G13" s="111"/>
    </row>
    <row r="14" spans="1:7" ht="26.25" customHeight="1" x14ac:dyDescent="0.25">
      <c r="A14" s="104" t="s">
        <v>90</v>
      </c>
      <c r="B14" s="105"/>
      <c r="C14" s="106" t="s">
        <v>183</v>
      </c>
      <c r="D14" s="110"/>
      <c r="E14" s="110"/>
      <c r="F14" s="110"/>
      <c r="G14" s="111"/>
    </row>
    <row r="15" spans="1:7" ht="27.75" customHeight="1" x14ac:dyDescent="0.25">
      <c r="A15" s="104" t="s">
        <v>91</v>
      </c>
      <c r="B15" s="105"/>
      <c r="C15" s="106" t="s">
        <v>200</v>
      </c>
      <c r="D15" s="107"/>
      <c r="E15" s="107"/>
      <c r="F15" s="107"/>
      <c r="G15" s="108"/>
    </row>
    <row r="16" spans="1:7" x14ac:dyDescent="0.25">
      <c r="A16" s="71"/>
      <c r="B16" s="71"/>
      <c r="C16" s="72"/>
      <c r="D16" s="73"/>
      <c r="E16" s="73"/>
      <c r="F16" s="73"/>
      <c r="G16" s="73"/>
    </row>
    <row r="17" spans="1:7" ht="15.75" x14ac:dyDescent="0.25">
      <c r="A17" s="27" t="s">
        <v>111</v>
      </c>
      <c r="B17" s="28"/>
      <c r="C17" s="44" t="s">
        <v>226</v>
      </c>
      <c r="D17" s="45"/>
      <c r="E17" s="45"/>
      <c r="F17" s="45"/>
      <c r="G17" s="42"/>
    </row>
    <row r="18" spans="1:7" ht="67.5" customHeight="1" x14ac:dyDescent="0.25">
      <c r="A18" s="2"/>
      <c r="B18" s="9"/>
      <c r="C18" s="10" t="s">
        <v>78</v>
      </c>
      <c r="D18" s="43" t="s">
        <v>42</v>
      </c>
      <c r="E18" s="43" t="s">
        <v>202</v>
      </c>
      <c r="F18" s="16" t="s">
        <v>201</v>
      </c>
      <c r="G18" s="16" t="s">
        <v>41</v>
      </c>
    </row>
    <row r="19" spans="1:7" ht="15" customHeight="1" x14ac:dyDescent="0.25">
      <c r="A19" s="7" t="str">
        <f>$A$17</f>
        <v>5.</v>
      </c>
      <c r="B19" s="8" t="s">
        <v>5</v>
      </c>
      <c r="C19" s="5" t="s">
        <v>226</v>
      </c>
      <c r="D19" s="19"/>
      <c r="E19" s="19"/>
      <c r="F19" s="20">
        <v>1</v>
      </c>
      <c r="G19" s="19"/>
    </row>
    <row r="20" spans="1:7" ht="15.75" customHeight="1" x14ac:dyDescent="0.25">
      <c r="A20" s="2"/>
      <c r="B20" s="9"/>
      <c r="C20" s="33"/>
      <c r="D20" s="24"/>
      <c r="E20" s="24"/>
      <c r="F20" s="23" t="s">
        <v>228</v>
      </c>
      <c r="G20" s="22">
        <f>F19*G19</f>
        <v>0</v>
      </c>
    </row>
    <row r="21" spans="1:7" ht="15.75" customHeight="1" x14ac:dyDescent="0.25">
      <c r="A21" s="7"/>
      <c r="B21" s="12"/>
      <c r="C21" s="15"/>
      <c r="D21" s="96" t="s">
        <v>46</v>
      </c>
      <c r="E21" s="97"/>
      <c r="F21" s="98"/>
      <c r="G21" s="26"/>
    </row>
    <row r="22" spans="1:7" ht="15.75" customHeight="1" x14ac:dyDescent="0.25">
      <c r="A22" s="7"/>
      <c r="B22" s="12"/>
      <c r="C22" s="15"/>
      <c r="D22" s="17"/>
      <c r="E22" s="18"/>
      <c r="F22" s="49" t="s">
        <v>229</v>
      </c>
      <c r="G22" s="25">
        <f>G20*(1+G21)</f>
        <v>0</v>
      </c>
    </row>
    <row r="23" spans="1:7" x14ac:dyDescent="0.25">
      <c r="A23" s="2"/>
      <c r="B23" s="6"/>
      <c r="C23" s="3" t="s">
        <v>3</v>
      </c>
      <c r="D23" s="88" t="s">
        <v>0</v>
      </c>
      <c r="E23" s="89"/>
      <c r="F23" s="88" t="s">
        <v>1</v>
      </c>
      <c r="G23" s="89"/>
    </row>
    <row r="24" spans="1:7" ht="26.25" x14ac:dyDescent="0.25">
      <c r="A24" s="7" t="str">
        <f>$A$17</f>
        <v>5.</v>
      </c>
      <c r="B24" s="8" t="s">
        <v>7</v>
      </c>
      <c r="C24" s="36" t="s">
        <v>219</v>
      </c>
      <c r="D24" s="90"/>
      <c r="E24" s="91"/>
      <c r="F24" s="95"/>
      <c r="G24" s="91"/>
    </row>
    <row r="25" spans="1:7" x14ac:dyDescent="0.25">
      <c r="A25" s="2"/>
      <c r="B25" s="9"/>
      <c r="C25" s="3" t="s">
        <v>4</v>
      </c>
      <c r="D25" s="88" t="s">
        <v>0</v>
      </c>
      <c r="E25" s="89"/>
      <c r="F25" s="88" t="s">
        <v>1</v>
      </c>
      <c r="G25" s="89"/>
    </row>
    <row r="26" spans="1:7" x14ac:dyDescent="0.25">
      <c r="A26" s="7" t="str">
        <f t="shared" ref="A26:A36" si="0">$A$17</f>
        <v>5.</v>
      </c>
      <c r="B26" s="8" t="s">
        <v>8</v>
      </c>
      <c r="C26" s="37" t="s">
        <v>103</v>
      </c>
      <c r="D26" s="90"/>
      <c r="E26" s="91"/>
      <c r="F26" s="95"/>
      <c r="G26" s="91"/>
    </row>
    <row r="27" spans="1:7" ht="38.25" x14ac:dyDescent="0.25">
      <c r="A27" s="7" t="str">
        <f t="shared" si="0"/>
        <v>5.</v>
      </c>
      <c r="B27" s="8" t="s">
        <v>9</v>
      </c>
      <c r="C27" s="37" t="s">
        <v>237</v>
      </c>
      <c r="D27" s="90"/>
      <c r="E27" s="91"/>
      <c r="F27" s="95"/>
      <c r="G27" s="91"/>
    </row>
    <row r="28" spans="1:7" x14ac:dyDescent="0.25">
      <c r="A28" s="7" t="str">
        <f t="shared" si="0"/>
        <v>5.</v>
      </c>
      <c r="B28" s="8" t="s">
        <v>10</v>
      </c>
      <c r="C28" s="37" t="s">
        <v>220</v>
      </c>
      <c r="D28" s="90"/>
      <c r="E28" s="91"/>
      <c r="F28" s="95"/>
      <c r="G28" s="91"/>
    </row>
    <row r="29" spans="1:7" ht="25.5" x14ac:dyDescent="0.25">
      <c r="A29" s="7" t="str">
        <f t="shared" si="0"/>
        <v>5.</v>
      </c>
      <c r="B29" s="8" t="s">
        <v>11</v>
      </c>
      <c r="C29" s="38" t="s">
        <v>221</v>
      </c>
      <c r="D29" s="90"/>
      <c r="E29" s="91"/>
      <c r="F29" s="95"/>
      <c r="G29" s="91"/>
    </row>
    <row r="30" spans="1:7" ht="25.5" x14ac:dyDescent="0.25">
      <c r="A30" s="7" t="str">
        <f t="shared" si="0"/>
        <v>5.</v>
      </c>
      <c r="B30" s="8" t="s">
        <v>12</v>
      </c>
      <c r="C30" s="38" t="s">
        <v>106</v>
      </c>
      <c r="D30" s="90"/>
      <c r="E30" s="91"/>
      <c r="F30" s="95"/>
      <c r="G30" s="91"/>
    </row>
    <row r="31" spans="1:7" x14ac:dyDescent="0.25">
      <c r="A31" s="7" t="str">
        <f t="shared" si="0"/>
        <v>5.</v>
      </c>
      <c r="B31" s="8" t="s">
        <v>102</v>
      </c>
      <c r="C31" s="38" t="s">
        <v>105</v>
      </c>
      <c r="D31" s="90"/>
      <c r="E31" s="91"/>
      <c r="F31" s="95"/>
      <c r="G31" s="91"/>
    </row>
    <row r="32" spans="1:7" ht="63.75" x14ac:dyDescent="0.25">
      <c r="A32" s="7" t="str">
        <f t="shared" si="0"/>
        <v>5.</v>
      </c>
      <c r="B32" s="8" t="s">
        <v>13</v>
      </c>
      <c r="C32" s="37" t="s">
        <v>225</v>
      </c>
      <c r="D32" s="90"/>
      <c r="E32" s="91"/>
      <c r="F32" s="95"/>
      <c r="G32" s="91"/>
    </row>
    <row r="33" spans="1:7" x14ac:dyDescent="0.25">
      <c r="A33" s="7" t="str">
        <f t="shared" si="0"/>
        <v>5.</v>
      </c>
      <c r="B33" s="8" t="s">
        <v>14</v>
      </c>
      <c r="C33" s="37" t="s">
        <v>98</v>
      </c>
      <c r="D33" s="90"/>
      <c r="E33" s="91"/>
      <c r="F33" s="95"/>
      <c r="G33" s="91"/>
    </row>
    <row r="34" spans="1:7" x14ac:dyDescent="0.25">
      <c r="A34" s="7" t="str">
        <f t="shared" si="0"/>
        <v>5.</v>
      </c>
      <c r="B34" s="8" t="s">
        <v>15</v>
      </c>
      <c r="C34" s="37" t="s">
        <v>97</v>
      </c>
      <c r="D34" s="90"/>
      <c r="E34" s="91"/>
      <c r="F34" s="95"/>
      <c r="G34" s="91"/>
    </row>
    <row r="35" spans="1:7" ht="25.5" x14ac:dyDescent="0.25">
      <c r="A35" s="7" t="str">
        <f t="shared" si="0"/>
        <v>5.</v>
      </c>
      <c r="B35" s="8" t="s">
        <v>6</v>
      </c>
      <c r="C35" s="5" t="s">
        <v>64</v>
      </c>
      <c r="D35" s="90"/>
      <c r="E35" s="91"/>
      <c r="F35" s="95"/>
      <c r="G35" s="91"/>
    </row>
    <row r="36" spans="1:7" ht="51" x14ac:dyDescent="0.25">
      <c r="A36" s="7" t="str">
        <f t="shared" si="0"/>
        <v>5.</v>
      </c>
      <c r="B36" s="8" t="s">
        <v>16</v>
      </c>
      <c r="C36" s="37" t="s">
        <v>215</v>
      </c>
      <c r="D36" s="90"/>
      <c r="E36" s="91"/>
      <c r="F36" s="95"/>
      <c r="G36" s="91"/>
    </row>
    <row r="37" spans="1:7" x14ac:dyDescent="0.25">
      <c r="A37" s="7"/>
      <c r="B37" s="8"/>
      <c r="C37" s="46" t="s">
        <v>95</v>
      </c>
      <c r="D37" s="82">
        <v>52393</v>
      </c>
      <c r="E37" s="83"/>
      <c r="F37" s="83"/>
      <c r="G37" s="84"/>
    </row>
    <row r="38" spans="1:7" x14ac:dyDescent="0.25">
      <c r="A38" s="7"/>
      <c r="B38" s="8"/>
      <c r="C38" s="39" t="s">
        <v>96</v>
      </c>
      <c r="D38" s="85" t="s">
        <v>44</v>
      </c>
      <c r="E38" s="86"/>
      <c r="F38" s="86"/>
      <c r="G38" s="87"/>
    </row>
    <row r="40" spans="1:7" x14ac:dyDescent="0.25">
      <c r="A40" s="71"/>
      <c r="B40" s="71"/>
      <c r="C40" s="40" t="str">
        <f>CONCATENATE("KOPĒJĀ CENA par ",A19,"pozīciju bez PVN, EUR:")</f>
        <v>KOPĒJĀ CENA par 5.pozīciju bez PVN, EUR:</v>
      </c>
      <c r="D40" s="115">
        <f>G20</f>
        <v>0</v>
      </c>
      <c r="E40" s="116"/>
      <c r="F40" s="116"/>
      <c r="G40" s="116"/>
    </row>
    <row r="41" spans="1:7" x14ac:dyDescent="0.25">
      <c r="A41" s="71"/>
      <c r="B41" s="71"/>
      <c r="C41" s="117" t="s">
        <v>230</v>
      </c>
      <c r="D41" s="118">
        <f>SUM(D40:G40)</f>
        <v>0</v>
      </c>
      <c r="E41" s="119"/>
      <c r="F41" s="119"/>
      <c r="G41" s="119"/>
    </row>
    <row r="42" spans="1:7" x14ac:dyDescent="0.25">
      <c r="A42" s="71"/>
      <c r="B42" s="71"/>
      <c r="C42" s="117"/>
      <c r="D42" s="119"/>
      <c r="E42" s="119"/>
      <c r="F42" s="119"/>
      <c r="G42" s="119"/>
    </row>
    <row r="43" spans="1:7" x14ac:dyDescent="0.25">
      <c r="A43" s="71"/>
      <c r="B43" s="71"/>
      <c r="C43" s="41" t="s">
        <v>186</v>
      </c>
      <c r="D43" s="114">
        <f>G22</f>
        <v>0</v>
      </c>
      <c r="E43" s="114"/>
      <c r="F43" s="114"/>
      <c r="G43" s="114"/>
    </row>
  </sheetData>
  <mergeCells count="56">
    <mergeCell ref="D43:G43"/>
    <mergeCell ref="A15:B15"/>
    <mergeCell ref="C15:G15"/>
    <mergeCell ref="D40:G40"/>
    <mergeCell ref="C41:C42"/>
    <mergeCell ref="D41:G42"/>
    <mergeCell ref="D37:G37"/>
    <mergeCell ref="D38:G38"/>
    <mergeCell ref="D35:E35"/>
    <mergeCell ref="F35:G35"/>
    <mergeCell ref="D36:E36"/>
    <mergeCell ref="F36:G36"/>
    <mergeCell ref="F25:G25"/>
    <mergeCell ref="D26:E26"/>
    <mergeCell ref="F26:G26"/>
    <mergeCell ref="D28:E28"/>
    <mergeCell ref="C12:G12"/>
    <mergeCell ref="A13:B13"/>
    <mergeCell ref="C13:G13"/>
    <mergeCell ref="A14:B14"/>
    <mergeCell ref="C14:G14"/>
    <mergeCell ref="A3:G3"/>
    <mergeCell ref="A4:G4"/>
    <mergeCell ref="A5:G5"/>
    <mergeCell ref="A7:B7"/>
    <mergeCell ref="C7:G7"/>
    <mergeCell ref="A8:B8"/>
    <mergeCell ref="C8:G8"/>
    <mergeCell ref="A9:B9"/>
    <mergeCell ref="C9:G9"/>
    <mergeCell ref="A10:B10"/>
    <mergeCell ref="C10:G10"/>
    <mergeCell ref="A11:B11"/>
    <mergeCell ref="C11:G11"/>
    <mergeCell ref="A12:B12"/>
    <mergeCell ref="D34:E34"/>
    <mergeCell ref="F34:G34"/>
    <mergeCell ref="D31:E31"/>
    <mergeCell ref="F31:G31"/>
    <mergeCell ref="D32:E32"/>
    <mergeCell ref="F32:G32"/>
    <mergeCell ref="D33:E33"/>
    <mergeCell ref="F33:G33"/>
    <mergeCell ref="D29:E29"/>
    <mergeCell ref="F29:G29"/>
    <mergeCell ref="D30:E30"/>
    <mergeCell ref="F30:G30"/>
    <mergeCell ref="D25:E25"/>
    <mergeCell ref="D21:F21"/>
    <mergeCell ref="F28:G28"/>
    <mergeCell ref="D27:E27"/>
    <mergeCell ref="F27:G27"/>
    <mergeCell ref="D23:E23"/>
    <mergeCell ref="F23:G23"/>
    <mergeCell ref="D24:E24"/>
    <mergeCell ref="F24:G24"/>
  </mergeCells>
  <pageMargins left="0.25" right="0.25" top="0.75" bottom="0.75" header="0.3" footer="0.3"/>
  <pageSetup paperSize="9" orientation="portrait" r:id="rId1"/>
  <ignoredErrors>
    <ignoredError sqref="B19 B28:B29 B24:B27 B30:B3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workbookViewId="0">
      <selection activeCell="C12" sqref="C12:G12"/>
    </sheetView>
  </sheetViews>
  <sheetFormatPr defaultRowHeight="15" x14ac:dyDescent="0.25"/>
  <cols>
    <col min="1" max="2" width="4.7109375" customWidth="1"/>
    <col min="3" max="3" width="55.5703125" customWidth="1"/>
    <col min="4" max="4" width="30.7109375" customWidth="1"/>
    <col min="5" max="5" width="20.7109375" customWidth="1"/>
    <col min="6" max="7" width="15.7109375" customWidth="1"/>
  </cols>
  <sheetData>
    <row r="1" spans="1:7" ht="15" customHeight="1" x14ac:dyDescent="0.25">
      <c r="A1" s="69"/>
      <c r="B1" s="70"/>
      <c r="G1" s="79" t="s">
        <v>178</v>
      </c>
    </row>
    <row r="2" spans="1:7" ht="15" customHeight="1" x14ac:dyDescent="0.25">
      <c r="A2" s="69"/>
      <c r="B2" s="70"/>
      <c r="G2" s="51"/>
    </row>
    <row r="3" spans="1:7" ht="15" customHeight="1" x14ac:dyDescent="0.25">
      <c r="A3" s="102" t="s">
        <v>179</v>
      </c>
      <c r="B3" s="102"/>
      <c r="C3" s="102"/>
      <c r="D3" s="102"/>
      <c r="E3" s="102"/>
      <c r="F3" s="102"/>
      <c r="G3" s="102"/>
    </row>
    <row r="4" spans="1:7" ht="15" customHeight="1" x14ac:dyDescent="0.25">
      <c r="A4" s="102" t="s">
        <v>176</v>
      </c>
      <c r="B4" s="102"/>
      <c r="C4" s="102"/>
      <c r="D4" s="102"/>
      <c r="E4" s="102"/>
      <c r="F4" s="102"/>
      <c r="G4" s="102"/>
    </row>
    <row r="5" spans="1:7" ht="15" customHeight="1" x14ac:dyDescent="0.25">
      <c r="A5" s="103" t="s">
        <v>231</v>
      </c>
      <c r="B5" s="103"/>
      <c r="C5" s="103"/>
      <c r="D5" s="103"/>
      <c r="E5" s="103"/>
      <c r="F5" s="103"/>
      <c r="G5" s="103"/>
    </row>
    <row r="6" spans="1:7" ht="15" customHeight="1" x14ac:dyDescent="0.25">
      <c r="A6" s="69"/>
      <c r="B6" s="70"/>
      <c r="G6" s="51"/>
    </row>
    <row r="7" spans="1:7" ht="15" customHeight="1" x14ac:dyDescent="0.25">
      <c r="A7" s="104" t="s">
        <v>83</v>
      </c>
      <c r="B7" s="105"/>
      <c r="C7" s="106" t="s">
        <v>180</v>
      </c>
      <c r="D7" s="107"/>
      <c r="E7" s="107"/>
      <c r="F7" s="107"/>
      <c r="G7" s="108"/>
    </row>
    <row r="8" spans="1:7" ht="15" customHeight="1" x14ac:dyDescent="0.25">
      <c r="A8" s="104" t="s">
        <v>84</v>
      </c>
      <c r="B8" s="105"/>
      <c r="C8" s="109" t="s">
        <v>107</v>
      </c>
      <c r="D8" s="110"/>
      <c r="E8" s="110"/>
      <c r="F8" s="110"/>
      <c r="G8" s="111"/>
    </row>
    <row r="9" spans="1:7" ht="25.5" customHeight="1" x14ac:dyDescent="0.25">
      <c r="A9" s="112" t="s">
        <v>85</v>
      </c>
      <c r="B9" s="113"/>
      <c r="C9" s="106" t="s">
        <v>187</v>
      </c>
      <c r="D9" s="110"/>
      <c r="E9" s="110"/>
      <c r="F9" s="110"/>
      <c r="G9" s="111"/>
    </row>
    <row r="10" spans="1:7" ht="15" customHeight="1" x14ac:dyDescent="0.25">
      <c r="A10" s="104" t="s">
        <v>86</v>
      </c>
      <c r="B10" s="105"/>
      <c r="C10" s="109" t="s">
        <v>194</v>
      </c>
      <c r="D10" s="110"/>
      <c r="E10" s="110"/>
      <c r="F10" s="110"/>
      <c r="G10" s="111"/>
    </row>
    <row r="11" spans="1:7" ht="39" customHeight="1" x14ac:dyDescent="0.25">
      <c r="A11" s="104" t="s">
        <v>87</v>
      </c>
      <c r="B11" s="105"/>
      <c r="C11" s="106" t="s">
        <v>181</v>
      </c>
      <c r="D11" s="110"/>
      <c r="E11" s="110"/>
      <c r="F11" s="110"/>
      <c r="G11" s="111"/>
    </row>
    <row r="12" spans="1:7" ht="27" customHeight="1" x14ac:dyDescent="0.25">
      <c r="A12" s="104" t="s">
        <v>88</v>
      </c>
      <c r="B12" s="105"/>
      <c r="C12" s="109" t="s">
        <v>182</v>
      </c>
      <c r="D12" s="110"/>
      <c r="E12" s="110"/>
      <c r="F12" s="110"/>
      <c r="G12" s="111"/>
    </row>
    <row r="13" spans="1:7" ht="27" customHeight="1" x14ac:dyDescent="0.25">
      <c r="A13" s="104" t="s">
        <v>89</v>
      </c>
      <c r="B13" s="105"/>
      <c r="C13" s="109" t="s">
        <v>195</v>
      </c>
      <c r="D13" s="110"/>
      <c r="E13" s="110"/>
      <c r="F13" s="110"/>
      <c r="G13" s="111"/>
    </row>
    <row r="14" spans="1:7" ht="26.25" customHeight="1" x14ac:dyDescent="0.25">
      <c r="A14" s="104" t="s">
        <v>90</v>
      </c>
      <c r="B14" s="105"/>
      <c r="C14" s="106" t="s">
        <v>183</v>
      </c>
      <c r="D14" s="110"/>
      <c r="E14" s="110"/>
      <c r="F14" s="110"/>
      <c r="G14" s="111"/>
    </row>
    <row r="15" spans="1:7" ht="27.75" customHeight="1" x14ac:dyDescent="0.25">
      <c r="A15" s="104" t="s">
        <v>91</v>
      </c>
      <c r="B15" s="105"/>
      <c r="C15" s="106" t="s">
        <v>200</v>
      </c>
      <c r="D15" s="107"/>
      <c r="E15" s="107"/>
      <c r="F15" s="107"/>
      <c r="G15" s="108"/>
    </row>
    <row r="16" spans="1:7" x14ac:dyDescent="0.25">
      <c r="A16" s="71"/>
      <c r="B16" s="71"/>
      <c r="C16" s="72"/>
      <c r="D16" s="73"/>
      <c r="E16" s="73"/>
      <c r="F16" s="73"/>
      <c r="G16" s="73"/>
    </row>
    <row r="17" spans="1:8" ht="15.75" x14ac:dyDescent="0.25">
      <c r="A17" s="27" t="s">
        <v>113</v>
      </c>
      <c r="B17" s="28"/>
      <c r="C17" s="44" t="s">
        <v>108</v>
      </c>
      <c r="D17" s="45"/>
      <c r="E17" s="45"/>
      <c r="F17" s="45"/>
      <c r="G17" s="42"/>
    </row>
    <row r="18" spans="1:8" ht="67.5" customHeight="1" x14ac:dyDescent="0.25">
      <c r="A18" s="2"/>
      <c r="B18" s="9"/>
      <c r="C18" s="10" t="s">
        <v>78</v>
      </c>
      <c r="D18" s="43" t="s">
        <v>42</v>
      </c>
      <c r="E18" s="43" t="s">
        <v>202</v>
      </c>
      <c r="F18" s="16" t="s">
        <v>201</v>
      </c>
      <c r="G18" s="16" t="s">
        <v>41</v>
      </c>
      <c r="H18" s="13"/>
    </row>
    <row r="19" spans="1:8" ht="15" customHeight="1" x14ac:dyDescent="0.25">
      <c r="A19" s="7" t="str">
        <f>$A$17</f>
        <v>6.</v>
      </c>
      <c r="B19" s="8" t="s">
        <v>5</v>
      </c>
      <c r="C19" s="5" t="s">
        <v>108</v>
      </c>
      <c r="D19" s="19"/>
      <c r="E19" s="19"/>
      <c r="F19" s="20">
        <v>1</v>
      </c>
      <c r="G19" s="19"/>
      <c r="H19" s="13"/>
    </row>
    <row r="20" spans="1:8" ht="15.75" customHeight="1" x14ac:dyDescent="0.25">
      <c r="A20" s="2"/>
      <c r="B20" s="9"/>
      <c r="C20" s="33"/>
      <c r="D20" s="24"/>
      <c r="E20" s="24"/>
      <c r="F20" s="23" t="s">
        <v>232</v>
      </c>
      <c r="G20" s="22">
        <f>F19*G19</f>
        <v>0</v>
      </c>
      <c r="H20" s="13"/>
    </row>
    <row r="21" spans="1:8" ht="15.75" customHeight="1" x14ac:dyDescent="0.25">
      <c r="A21" s="7"/>
      <c r="B21" s="12"/>
      <c r="C21" s="15"/>
      <c r="D21" s="96" t="s">
        <v>46</v>
      </c>
      <c r="E21" s="97"/>
      <c r="F21" s="98"/>
      <c r="G21" s="26"/>
      <c r="H21" s="13"/>
    </row>
    <row r="22" spans="1:8" ht="15.75" customHeight="1" x14ac:dyDescent="0.25">
      <c r="A22" s="7"/>
      <c r="B22" s="12"/>
      <c r="C22" s="15"/>
      <c r="D22" s="17"/>
      <c r="E22" s="18"/>
      <c r="F22" s="49" t="s">
        <v>233</v>
      </c>
      <c r="G22" s="25">
        <f>G20*(1+G21)</f>
        <v>0</v>
      </c>
      <c r="H22" s="13"/>
    </row>
    <row r="23" spans="1:8" ht="15" customHeight="1" x14ac:dyDescent="0.25">
      <c r="A23" s="2"/>
      <c r="B23" s="6"/>
      <c r="C23" s="62" t="s">
        <v>3</v>
      </c>
      <c r="D23" s="88" t="s">
        <v>0</v>
      </c>
      <c r="E23" s="89"/>
      <c r="F23" s="88" t="s">
        <v>1</v>
      </c>
      <c r="G23" s="89"/>
    </row>
    <row r="24" spans="1:8" ht="26.25" x14ac:dyDescent="0.25">
      <c r="A24" s="7" t="str">
        <f>$A$17</f>
        <v>6.</v>
      </c>
      <c r="B24" s="8" t="s">
        <v>7</v>
      </c>
      <c r="C24" s="36" t="s">
        <v>219</v>
      </c>
      <c r="D24" s="90"/>
      <c r="E24" s="91"/>
      <c r="F24" s="95"/>
      <c r="G24" s="91"/>
    </row>
    <row r="25" spans="1:8" ht="15" customHeight="1" x14ac:dyDescent="0.25">
      <c r="A25" s="2"/>
      <c r="B25" s="9"/>
      <c r="C25" s="62" t="s">
        <v>4</v>
      </c>
      <c r="D25" s="88" t="s">
        <v>0</v>
      </c>
      <c r="E25" s="89"/>
      <c r="F25" s="88" t="s">
        <v>1</v>
      </c>
      <c r="G25" s="89"/>
    </row>
    <row r="26" spans="1:8" x14ac:dyDescent="0.25">
      <c r="A26" s="7" t="str">
        <f t="shared" ref="A26:A34" si="0">$A$17</f>
        <v>6.</v>
      </c>
      <c r="B26" s="8" t="s">
        <v>8</v>
      </c>
      <c r="C26" s="37" t="s">
        <v>92</v>
      </c>
      <c r="D26" s="90"/>
      <c r="E26" s="91"/>
      <c r="F26" s="95"/>
      <c r="G26" s="91"/>
    </row>
    <row r="27" spans="1:8" ht="14.25" customHeight="1" x14ac:dyDescent="0.25">
      <c r="A27" s="7" t="str">
        <f t="shared" si="0"/>
        <v>6.</v>
      </c>
      <c r="B27" s="8" t="s">
        <v>9</v>
      </c>
      <c r="C27" s="37" t="s">
        <v>220</v>
      </c>
      <c r="D27" s="90"/>
      <c r="E27" s="91"/>
      <c r="F27" s="95"/>
      <c r="G27" s="91"/>
    </row>
    <row r="28" spans="1:8" ht="25.5" x14ac:dyDescent="0.25">
      <c r="A28" s="7" t="str">
        <f t="shared" si="0"/>
        <v>6.</v>
      </c>
      <c r="B28" s="8" t="s">
        <v>10</v>
      </c>
      <c r="C28" s="38" t="s">
        <v>222</v>
      </c>
      <c r="D28" s="90"/>
      <c r="E28" s="91"/>
      <c r="F28" s="95"/>
      <c r="G28" s="91"/>
    </row>
    <row r="29" spans="1:8" x14ac:dyDescent="0.25">
      <c r="A29" s="7" t="str">
        <f t="shared" si="0"/>
        <v>6.</v>
      </c>
      <c r="B29" s="8" t="s">
        <v>11</v>
      </c>
      <c r="C29" s="38" t="s">
        <v>109</v>
      </c>
      <c r="D29" s="90"/>
      <c r="E29" s="91"/>
      <c r="F29" s="95"/>
      <c r="G29" s="91"/>
    </row>
    <row r="30" spans="1:8" ht="63.75" x14ac:dyDescent="0.25">
      <c r="A30" s="7" t="str">
        <f t="shared" si="0"/>
        <v>6.</v>
      </c>
      <c r="B30" s="8" t="s">
        <v>12</v>
      </c>
      <c r="C30" s="37" t="s">
        <v>225</v>
      </c>
      <c r="D30" s="90"/>
      <c r="E30" s="91"/>
      <c r="F30" s="95"/>
      <c r="G30" s="91"/>
    </row>
    <row r="31" spans="1:8" x14ac:dyDescent="0.25">
      <c r="A31" s="7" t="str">
        <f t="shared" si="0"/>
        <v>6.</v>
      </c>
      <c r="B31" s="8" t="s">
        <v>102</v>
      </c>
      <c r="C31" s="37" t="s">
        <v>98</v>
      </c>
      <c r="D31" s="90"/>
      <c r="E31" s="91"/>
      <c r="F31" s="95"/>
      <c r="G31" s="91"/>
    </row>
    <row r="32" spans="1:8" x14ac:dyDescent="0.25">
      <c r="A32" s="7" t="str">
        <f t="shared" si="0"/>
        <v>6.</v>
      </c>
      <c r="B32" s="8" t="s">
        <v>13</v>
      </c>
      <c r="C32" s="37" t="s">
        <v>97</v>
      </c>
      <c r="D32" s="90"/>
      <c r="E32" s="91"/>
      <c r="F32" s="95"/>
      <c r="G32" s="91"/>
    </row>
    <row r="33" spans="1:7" ht="25.5" x14ac:dyDescent="0.25">
      <c r="A33" s="7" t="str">
        <f t="shared" si="0"/>
        <v>6.</v>
      </c>
      <c r="B33" s="8" t="s">
        <v>14</v>
      </c>
      <c r="C33" s="5" t="s">
        <v>64</v>
      </c>
      <c r="D33" s="90"/>
      <c r="E33" s="91"/>
      <c r="F33" s="95"/>
      <c r="G33" s="91"/>
    </row>
    <row r="34" spans="1:7" ht="51" x14ac:dyDescent="0.25">
      <c r="A34" s="7" t="str">
        <f t="shared" si="0"/>
        <v>6.</v>
      </c>
      <c r="B34" s="8" t="s">
        <v>15</v>
      </c>
      <c r="C34" s="37" t="s">
        <v>215</v>
      </c>
      <c r="D34" s="90"/>
      <c r="E34" s="91"/>
      <c r="F34" s="95"/>
      <c r="G34" s="91"/>
    </row>
    <row r="35" spans="1:7" x14ac:dyDescent="0.25">
      <c r="A35" s="7"/>
      <c r="B35" s="8"/>
      <c r="C35" s="66" t="s">
        <v>95</v>
      </c>
      <c r="D35" s="82">
        <v>52393</v>
      </c>
      <c r="E35" s="83"/>
      <c r="F35" s="83"/>
      <c r="G35" s="84"/>
    </row>
    <row r="36" spans="1:7" x14ac:dyDescent="0.25">
      <c r="A36" s="7"/>
      <c r="B36" s="8"/>
      <c r="C36" s="66" t="s">
        <v>96</v>
      </c>
      <c r="D36" s="85" t="s">
        <v>44</v>
      </c>
      <c r="E36" s="86"/>
      <c r="F36" s="86"/>
      <c r="G36" s="87"/>
    </row>
    <row r="37" spans="1:7" x14ac:dyDescent="0.25">
      <c r="B37" s="47"/>
      <c r="C37" s="47"/>
    </row>
    <row r="38" spans="1:7" x14ac:dyDescent="0.25">
      <c r="A38" s="71"/>
      <c r="B38" s="71"/>
      <c r="C38" s="40" t="str">
        <f>CONCATENATE("KOPĒJĀ CENA par ",A19,"pozīciju bez PVN, EUR:")</f>
        <v>KOPĒJĀ CENA par 6.pozīciju bez PVN, EUR:</v>
      </c>
      <c r="D38" s="115">
        <f>G20</f>
        <v>0</v>
      </c>
      <c r="E38" s="116"/>
      <c r="F38" s="116"/>
      <c r="G38" s="116"/>
    </row>
    <row r="39" spans="1:7" x14ac:dyDescent="0.25">
      <c r="A39" s="71"/>
      <c r="B39" s="71"/>
      <c r="C39" s="117" t="s">
        <v>234</v>
      </c>
      <c r="D39" s="118">
        <f>SUM(D38:G38)</f>
        <v>0</v>
      </c>
      <c r="E39" s="119"/>
      <c r="F39" s="119"/>
      <c r="G39" s="119"/>
    </row>
    <row r="40" spans="1:7" x14ac:dyDescent="0.25">
      <c r="A40" s="71"/>
      <c r="B40" s="71"/>
      <c r="C40" s="117"/>
      <c r="D40" s="119"/>
      <c r="E40" s="119"/>
      <c r="F40" s="119"/>
      <c r="G40" s="119"/>
    </row>
    <row r="41" spans="1:7" x14ac:dyDescent="0.25">
      <c r="A41" s="71"/>
      <c r="B41" s="71"/>
      <c r="C41" s="41" t="s">
        <v>186</v>
      </c>
      <c r="D41" s="114">
        <f>G22</f>
        <v>0</v>
      </c>
      <c r="E41" s="114"/>
      <c r="F41" s="114"/>
      <c r="G41" s="114"/>
    </row>
  </sheetData>
  <mergeCells count="52">
    <mergeCell ref="D38:G38"/>
    <mergeCell ref="C39:C40"/>
    <mergeCell ref="D39:G40"/>
    <mergeCell ref="D41:G41"/>
    <mergeCell ref="D35:G35"/>
    <mergeCell ref="D36:G36"/>
    <mergeCell ref="A3:G3"/>
    <mergeCell ref="A4:G4"/>
    <mergeCell ref="A5:G5"/>
    <mergeCell ref="A7:B7"/>
    <mergeCell ref="C7:G7"/>
    <mergeCell ref="A8:B8"/>
    <mergeCell ref="C8:G8"/>
    <mergeCell ref="A9:B9"/>
    <mergeCell ref="C9:G9"/>
    <mergeCell ref="A10:B10"/>
    <mergeCell ref="C10:G10"/>
    <mergeCell ref="A11:B11"/>
    <mergeCell ref="C11:G11"/>
    <mergeCell ref="A12:B12"/>
    <mergeCell ref="D34:E34"/>
    <mergeCell ref="F34:G34"/>
    <mergeCell ref="D31:E31"/>
    <mergeCell ref="F31:G31"/>
    <mergeCell ref="D32:E32"/>
    <mergeCell ref="F32:G32"/>
    <mergeCell ref="D33:E33"/>
    <mergeCell ref="F33:G33"/>
    <mergeCell ref="D29:E29"/>
    <mergeCell ref="F29:G29"/>
    <mergeCell ref="D30:E30"/>
    <mergeCell ref="F30:G30"/>
    <mergeCell ref="F27:G27"/>
    <mergeCell ref="C12:G12"/>
    <mergeCell ref="C13:G13"/>
    <mergeCell ref="C14:G14"/>
    <mergeCell ref="C15:G15"/>
    <mergeCell ref="D24:E24"/>
    <mergeCell ref="F24:G24"/>
    <mergeCell ref="D23:E23"/>
    <mergeCell ref="A13:B13"/>
    <mergeCell ref="A14:B14"/>
    <mergeCell ref="A15:B15"/>
    <mergeCell ref="D28:E28"/>
    <mergeCell ref="F28:G28"/>
    <mergeCell ref="D21:F21"/>
    <mergeCell ref="F23:G23"/>
    <mergeCell ref="D25:E25"/>
    <mergeCell ref="F25:G25"/>
    <mergeCell ref="D26:E26"/>
    <mergeCell ref="F26:G26"/>
    <mergeCell ref="D27:E27"/>
  </mergeCells>
  <pageMargins left="0.7" right="0.7" top="0.75" bottom="0.75" header="0.3" footer="0.3"/>
  <pageSetup paperSize="9" scale="78" fitToHeight="0" orientation="portrait" r:id="rId1"/>
  <ignoredErrors>
    <ignoredError sqref="B19:B27 B28:B3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A38" sqref="A38:XFD41"/>
    </sheetView>
  </sheetViews>
  <sheetFormatPr defaultRowHeight="15" x14ac:dyDescent="0.25"/>
  <cols>
    <col min="1" max="2" width="4.7109375" customWidth="1"/>
    <col min="3" max="3" width="55.5703125" customWidth="1"/>
    <col min="4" max="4" width="30.7109375" customWidth="1"/>
    <col min="5" max="5" width="20.7109375" customWidth="1"/>
    <col min="6" max="7" width="15.7109375" customWidth="1"/>
  </cols>
  <sheetData>
    <row r="1" spans="1:7" ht="15" customHeight="1" x14ac:dyDescent="0.25">
      <c r="A1" s="69"/>
      <c r="B1" s="70"/>
      <c r="G1" s="79" t="s">
        <v>178</v>
      </c>
    </row>
    <row r="2" spans="1:7" ht="15" customHeight="1" x14ac:dyDescent="0.25">
      <c r="A2" s="69"/>
      <c r="B2" s="70"/>
      <c r="G2" s="51"/>
    </row>
    <row r="3" spans="1:7" ht="15" customHeight="1" x14ac:dyDescent="0.25">
      <c r="A3" s="102" t="s">
        <v>179</v>
      </c>
      <c r="B3" s="102"/>
      <c r="C3" s="102"/>
      <c r="D3" s="102"/>
      <c r="E3" s="102"/>
      <c r="F3" s="102"/>
      <c r="G3" s="102"/>
    </row>
    <row r="4" spans="1:7" ht="15" customHeight="1" x14ac:dyDescent="0.25">
      <c r="A4" s="102" t="s">
        <v>176</v>
      </c>
      <c r="B4" s="102"/>
      <c r="C4" s="102"/>
      <c r="D4" s="102"/>
      <c r="E4" s="102"/>
      <c r="F4" s="102"/>
      <c r="G4" s="102"/>
    </row>
    <row r="5" spans="1:7" ht="15" customHeight="1" x14ac:dyDescent="0.25">
      <c r="A5" s="103" t="s">
        <v>238</v>
      </c>
      <c r="B5" s="103"/>
      <c r="C5" s="103"/>
      <c r="D5" s="103"/>
      <c r="E5" s="103"/>
      <c r="F5" s="103"/>
      <c r="G5" s="103"/>
    </row>
    <row r="6" spans="1:7" ht="15" customHeight="1" x14ac:dyDescent="0.25">
      <c r="A6" s="69"/>
      <c r="B6" s="70"/>
      <c r="G6" s="51"/>
    </row>
    <row r="7" spans="1:7" ht="15" customHeight="1" x14ac:dyDescent="0.25">
      <c r="A7" s="104" t="s">
        <v>83</v>
      </c>
      <c r="B7" s="105"/>
      <c r="C7" s="106" t="s">
        <v>180</v>
      </c>
      <c r="D7" s="107"/>
      <c r="E7" s="107"/>
      <c r="F7" s="107"/>
      <c r="G7" s="108"/>
    </row>
    <row r="8" spans="1:7" ht="15" customHeight="1" x14ac:dyDescent="0.25">
      <c r="A8" s="104" t="s">
        <v>84</v>
      </c>
      <c r="B8" s="105"/>
      <c r="C8" s="109" t="s">
        <v>107</v>
      </c>
      <c r="D8" s="110"/>
      <c r="E8" s="110"/>
      <c r="F8" s="110"/>
      <c r="G8" s="111"/>
    </row>
    <row r="9" spans="1:7" ht="25.5" customHeight="1" x14ac:dyDescent="0.25">
      <c r="A9" s="112" t="s">
        <v>85</v>
      </c>
      <c r="B9" s="113"/>
      <c r="C9" s="106" t="s">
        <v>187</v>
      </c>
      <c r="D9" s="110"/>
      <c r="E9" s="110"/>
      <c r="F9" s="110"/>
      <c r="G9" s="111"/>
    </row>
    <row r="10" spans="1:7" ht="15" customHeight="1" x14ac:dyDescent="0.25">
      <c r="A10" s="104" t="s">
        <v>86</v>
      </c>
      <c r="B10" s="105"/>
      <c r="C10" s="109" t="s">
        <v>194</v>
      </c>
      <c r="D10" s="110"/>
      <c r="E10" s="110"/>
      <c r="F10" s="110"/>
      <c r="G10" s="111"/>
    </row>
    <row r="11" spans="1:7" ht="39" customHeight="1" x14ac:dyDescent="0.25">
      <c r="A11" s="104" t="s">
        <v>87</v>
      </c>
      <c r="B11" s="105"/>
      <c r="C11" s="106" t="s">
        <v>181</v>
      </c>
      <c r="D11" s="110"/>
      <c r="E11" s="110"/>
      <c r="F11" s="110"/>
      <c r="G11" s="111"/>
    </row>
    <row r="12" spans="1:7" ht="27" customHeight="1" x14ac:dyDescent="0.25">
      <c r="A12" s="104" t="s">
        <v>88</v>
      </c>
      <c r="B12" s="105"/>
      <c r="C12" s="109" t="s">
        <v>182</v>
      </c>
      <c r="D12" s="110"/>
      <c r="E12" s="110"/>
      <c r="F12" s="110"/>
      <c r="G12" s="111"/>
    </row>
    <row r="13" spans="1:7" ht="27" customHeight="1" x14ac:dyDescent="0.25">
      <c r="A13" s="104" t="s">
        <v>89</v>
      </c>
      <c r="B13" s="105"/>
      <c r="C13" s="109" t="s">
        <v>195</v>
      </c>
      <c r="D13" s="110"/>
      <c r="E13" s="110"/>
      <c r="F13" s="110"/>
      <c r="G13" s="111"/>
    </row>
    <row r="14" spans="1:7" ht="26.25" customHeight="1" x14ac:dyDescent="0.25">
      <c r="A14" s="104" t="s">
        <v>90</v>
      </c>
      <c r="B14" s="105"/>
      <c r="C14" s="106" t="s">
        <v>183</v>
      </c>
      <c r="D14" s="110"/>
      <c r="E14" s="110"/>
      <c r="F14" s="110"/>
      <c r="G14" s="111"/>
    </row>
    <row r="15" spans="1:7" ht="27.75" customHeight="1" x14ac:dyDescent="0.25">
      <c r="A15" s="104" t="s">
        <v>91</v>
      </c>
      <c r="B15" s="105"/>
      <c r="C15" s="106" t="s">
        <v>200</v>
      </c>
      <c r="D15" s="107"/>
      <c r="E15" s="107"/>
      <c r="F15" s="107"/>
      <c r="G15" s="108"/>
    </row>
    <row r="16" spans="1:7" x14ac:dyDescent="0.25">
      <c r="A16" s="71"/>
      <c r="B16" s="71"/>
      <c r="C16" s="72"/>
      <c r="D16" s="73"/>
      <c r="E16" s="73"/>
      <c r="F16" s="73"/>
      <c r="G16" s="73"/>
    </row>
    <row r="17" spans="1:7" ht="15.75" x14ac:dyDescent="0.25">
      <c r="A17" s="53" t="s">
        <v>163</v>
      </c>
      <c r="B17" s="54" t="s">
        <v>2</v>
      </c>
      <c r="C17" s="44" t="s">
        <v>162</v>
      </c>
      <c r="D17" s="63"/>
      <c r="E17" s="63"/>
      <c r="F17" s="63"/>
      <c r="G17" s="64"/>
    </row>
    <row r="18" spans="1:7" ht="54" x14ac:dyDescent="0.25">
      <c r="A18" s="2"/>
      <c r="B18" s="9"/>
      <c r="C18" s="10" t="s">
        <v>78</v>
      </c>
      <c r="D18" s="43" t="s">
        <v>42</v>
      </c>
      <c r="E18" s="43" t="s">
        <v>202</v>
      </c>
      <c r="F18" s="16" t="s">
        <v>201</v>
      </c>
      <c r="G18" s="16" t="s">
        <v>41</v>
      </c>
    </row>
    <row r="19" spans="1:7" x14ac:dyDescent="0.25">
      <c r="A19" s="7" t="str">
        <f>$A$17</f>
        <v>7.</v>
      </c>
      <c r="B19" s="8" t="s">
        <v>5</v>
      </c>
      <c r="C19" s="5" t="s">
        <v>162</v>
      </c>
      <c r="D19" s="19"/>
      <c r="E19" s="19"/>
      <c r="F19" s="20">
        <v>1</v>
      </c>
      <c r="G19" s="19"/>
    </row>
    <row r="20" spans="1:7" x14ac:dyDescent="0.25">
      <c r="A20" s="2"/>
      <c r="B20" s="9"/>
      <c r="C20" s="33"/>
      <c r="D20" s="24"/>
      <c r="E20" s="24"/>
      <c r="F20" s="23" t="s">
        <v>235</v>
      </c>
      <c r="G20" s="22">
        <f>F19*G19</f>
        <v>0</v>
      </c>
    </row>
    <row r="21" spans="1:7" x14ac:dyDescent="0.25">
      <c r="A21" s="7"/>
      <c r="B21" s="12"/>
      <c r="C21" s="15"/>
      <c r="D21" s="120" t="s">
        <v>46</v>
      </c>
      <c r="E21" s="120"/>
      <c r="F21" s="121"/>
      <c r="G21" s="26"/>
    </row>
    <row r="22" spans="1:7" x14ac:dyDescent="0.25">
      <c r="A22" s="7"/>
      <c r="B22" s="12"/>
      <c r="C22" s="15"/>
      <c r="D22" s="65"/>
      <c r="E22" s="18"/>
      <c r="F22" s="49" t="s">
        <v>236</v>
      </c>
      <c r="G22" s="25">
        <f>G20*(1+G21)</f>
        <v>0</v>
      </c>
    </row>
    <row r="23" spans="1:7" x14ac:dyDescent="0.25">
      <c r="A23" s="2"/>
      <c r="B23" s="6"/>
      <c r="C23" s="62" t="s">
        <v>3</v>
      </c>
      <c r="D23" s="88" t="s">
        <v>0</v>
      </c>
      <c r="E23" s="89"/>
      <c r="F23" s="88" t="s">
        <v>1</v>
      </c>
      <c r="G23" s="89"/>
    </row>
    <row r="24" spans="1:7" ht="26.25" x14ac:dyDescent="0.25">
      <c r="A24" s="7" t="str">
        <f>$A$17</f>
        <v>7.</v>
      </c>
      <c r="B24" s="8" t="s">
        <v>7</v>
      </c>
      <c r="C24" s="36" t="s">
        <v>219</v>
      </c>
      <c r="D24" s="90"/>
      <c r="E24" s="91"/>
      <c r="F24" s="95"/>
      <c r="G24" s="91"/>
    </row>
    <row r="25" spans="1:7" x14ac:dyDescent="0.25">
      <c r="A25" s="2"/>
      <c r="B25" s="9"/>
      <c r="C25" s="62" t="s">
        <v>4</v>
      </c>
      <c r="D25" s="88" t="s">
        <v>0</v>
      </c>
      <c r="E25" s="89"/>
      <c r="F25" s="88" t="s">
        <v>1</v>
      </c>
      <c r="G25" s="89"/>
    </row>
    <row r="26" spans="1:7" x14ac:dyDescent="0.25">
      <c r="A26" s="7" t="str">
        <f t="shared" ref="A26:A34" si="0">$A$17</f>
        <v>7.</v>
      </c>
      <c r="B26" s="8" t="s">
        <v>8</v>
      </c>
      <c r="C26" s="37" t="s">
        <v>161</v>
      </c>
      <c r="D26" s="90"/>
      <c r="E26" s="91"/>
      <c r="F26" s="95"/>
      <c r="G26" s="91"/>
    </row>
    <row r="27" spans="1:7" ht="38.25" x14ac:dyDescent="0.25">
      <c r="A27" s="7" t="str">
        <f t="shared" si="0"/>
        <v>7.</v>
      </c>
      <c r="B27" s="8" t="s">
        <v>9</v>
      </c>
      <c r="C27" s="37" t="s">
        <v>237</v>
      </c>
      <c r="D27" s="90"/>
      <c r="E27" s="91"/>
      <c r="F27" s="95"/>
      <c r="G27" s="91"/>
    </row>
    <row r="28" spans="1:7" x14ac:dyDescent="0.25">
      <c r="A28" s="7" t="str">
        <f t="shared" si="0"/>
        <v>7.</v>
      </c>
      <c r="B28" s="8" t="s">
        <v>10</v>
      </c>
      <c r="C28" s="37" t="s">
        <v>220</v>
      </c>
      <c r="D28" s="90"/>
      <c r="E28" s="91"/>
      <c r="F28" s="95"/>
      <c r="G28" s="91"/>
    </row>
    <row r="29" spans="1:7" ht="25.5" x14ac:dyDescent="0.25">
      <c r="A29" s="7" t="str">
        <f t="shared" si="0"/>
        <v>7.</v>
      </c>
      <c r="B29" s="8" t="s">
        <v>11</v>
      </c>
      <c r="C29" s="38" t="s">
        <v>221</v>
      </c>
      <c r="D29" s="90"/>
      <c r="E29" s="91"/>
      <c r="F29" s="95"/>
      <c r="G29" s="91"/>
    </row>
    <row r="30" spans="1:7" ht="63.75" x14ac:dyDescent="0.25">
      <c r="A30" s="7" t="str">
        <f t="shared" si="0"/>
        <v>7.</v>
      </c>
      <c r="B30" s="8" t="s">
        <v>12</v>
      </c>
      <c r="C30" s="37" t="s">
        <v>225</v>
      </c>
      <c r="D30" s="90"/>
      <c r="E30" s="91"/>
      <c r="F30" s="95"/>
      <c r="G30" s="91"/>
    </row>
    <row r="31" spans="1:7" x14ac:dyDescent="0.25">
      <c r="A31" s="7" t="str">
        <f t="shared" si="0"/>
        <v>7.</v>
      </c>
      <c r="B31" s="8" t="s">
        <v>102</v>
      </c>
      <c r="C31" s="37" t="s">
        <v>98</v>
      </c>
      <c r="D31" s="90"/>
      <c r="E31" s="91"/>
      <c r="F31" s="95"/>
      <c r="G31" s="91"/>
    </row>
    <row r="32" spans="1:7" x14ac:dyDescent="0.25">
      <c r="A32" s="7" t="str">
        <f t="shared" si="0"/>
        <v>7.</v>
      </c>
      <c r="B32" s="8" t="s">
        <v>13</v>
      </c>
      <c r="C32" s="37" t="s">
        <v>97</v>
      </c>
      <c r="D32" s="90"/>
      <c r="E32" s="91"/>
      <c r="F32" s="95"/>
      <c r="G32" s="91"/>
    </row>
    <row r="33" spans="1:7" ht="25.5" x14ac:dyDescent="0.25">
      <c r="A33" s="7" t="str">
        <f t="shared" si="0"/>
        <v>7.</v>
      </c>
      <c r="B33" s="8" t="s">
        <v>14</v>
      </c>
      <c r="C33" s="5" t="s">
        <v>64</v>
      </c>
      <c r="D33" s="90"/>
      <c r="E33" s="91"/>
      <c r="F33" s="95"/>
      <c r="G33" s="91"/>
    </row>
    <row r="34" spans="1:7" ht="51" x14ac:dyDescent="0.25">
      <c r="A34" s="7" t="str">
        <f t="shared" si="0"/>
        <v>7.</v>
      </c>
      <c r="B34" s="8" t="s">
        <v>15</v>
      </c>
      <c r="C34" s="37" t="s">
        <v>215</v>
      </c>
      <c r="D34" s="90"/>
      <c r="E34" s="91"/>
      <c r="F34" s="95"/>
      <c r="G34" s="91"/>
    </row>
    <row r="35" spans="1:7" x14ac:dyDescent="0.25">
      <c r="A35" s="7"/>
      <c r="B35" s="8"/>
      <c r="C35" s="46" t="s">
        <v>95</v>
      </c>
      <c r="D35" s="82">
        <v>52393</v>
      </c>
      <c r="E35" s="83"/>
      <c r="F35" s="83"/>
      <c r="G35" s="84"/>
    </row>
    <row r="36" spans="1:7" x14ac:dyDescent="0.25">
      <c r="A36" s="7"/>
      <c r="B36" s="8"/>
      <c r="C36" s="39" t="s">
        <v>96</v>
      </c>
      <c r="D36" s="85" t="s">
        <v>44</v>
      </c>
      <c r="E36" s="86"/>
      <c r="F36" s="86"/>
      <c r="G36" s="87"/>
    </row>
    <row r="38" spans="1:7" x14ac:dyDescent="0.25">
      <c r="A38" s="71"/>
      <c r="B38" s="71"/>
      <c r="C38" s="40" t="str">
        <f>CONCATENATE("KOPĒJĀ CENA par ",A17,"pozīciju bez PVN, EUR:")</f>
        <v>KOPĒJĀ CENA par 7.pozīciju bez PVN, EUR:</v>
      </c>
      <c r="D38" s="115">
        <f>G20</f>
        <v>0</v>
      </c>
      <c r="E38" s="116"/>
      <c r="F38" s="116"/>
      <c r="G38" s="116"/>
    </row>
    <row r="39" spans="1:7" x14ac:dyDescent="0.25">
      <c r="A39" s="71"/>
      <c r="B39" s="71"/>
      <c r="C39" s="117" t="s">
        <v>110</v>
      </c>
      <c r="D39" s="118">
        <f>SUM(D38:G38)</f>
        <v>0</v>
      </c>
      <c r="E39" s="119"/>
      <c r="F39" s="119"/>
      <c r="G39" s="119"/>
    </row>
    <row r="40" spans="1:7" x14ac:dyDescent="0.25">
      <c r="A40" s="71"/>
      <c r="B40" s="71"/>
      <c r="C40" s="117"/>
      <c r="D40" s="119"/>
      <c r="E40" s="119"/>
      <c r="F40" s="119"/>
      <c r="G40" s="119"/>
    </row>
    <row r="41" spans="1:7" x14ac:dyDescent="0.25">
      <c r="A41" s="71"/>
      <c r="B41" s="71"/>
      <c r="C41" s="41" t="s">
        <v>186</v>
      </c>
      <c r="D41" s="114">
        <f>G22</f>
        <v>0</v>
      </c>
      <c r="E41" s="114"/>
      <c r="F41" s="114"/>
      <c r="G41" s="114"/>
    </row>
  </sheetData>
  <mergeCells count="52">
    <mergeCell ref="A15:B15"/>
    <mergeCell ref="C15:G15"/>
    <mergeCell ref="A12:B12"/>
    <mergeCell ref="C12:G12"/>
    <mergeCell ref="A13:B13"/>
    <mergeCell ref="C13:G13"/>
    <mergeCell ref="A14:B14"/>
    <mergeCell ref="C14:G14"/>
    <mergeCell ref="A9:B9"/>
    <mergeCell ref="C9:G9"/>
    <mergeCell ref="A10:B10"/>
    <mergeCell ref="C10:G10"/>
    <mergeCell ref="A11:B11"/>
    <mergeCell ref="C11:G11"/>
    <mergeCell ref="A3:G3"/>
    <mergeCell ref="A4:G4"/>
    <mergeCell ref="A5:G5"/>
    <mergeCell ref="A7:B7"/>
    <mergeCell ref="C7:G7"/>
    <mergeCell ref="A8:B8"/>
    <mergeCell ref="C8:G8"/>
    <mergeCell ref="D35:G35"/>
    <mergeCell ref="D36:G36"/>
    <mergeCell ref="D38:G38"/>
    <mergeCell ref="D21:F21"/>
    <mergeCell ref="D23:E23"/>
    <mergeCell ref="F23:G23"/>
    <mergeCell ref="D27:E27"/>
    <mergeCell ref="F27:G27"/>
    <mergeCell ref="D28:E28"/>
    <mergeCell ref="F28:G28"/>
    <mergeCell ref="D24:E24"/>
    <mergeCell ref="F24:G24"/>
    <mergeCell ref="D25:E25"/>
    <mergeCell ref="F25:G25"/>
    <mergeCell ref="C39:C40"/>
    <mergeCell ref="D39:G40"/>
    <mergeCell ref="D41:G41"/>
    <mergeCell ref="D29:E29"/>
    <mergeCell ref="F29:G29"/>
    <mergeCell ref="D30:E30"/>
    <mergeCell ref="F30:G30"/>
    <mergeCell ref="D31:E31"/>
    <mergeCell ref="F31:G31"/>
    <mergeCell ref="D34:E34"/>
    <mergeCell ref="F34:G34"/>
    <mergeCell ref="D26:E26"/>
    <mergeCell ref="F26:G26"/>
    <mergeCell ref="D32:E32"/>
    <mergeCell ref="F32:G32"/>
    <mergeCell ref="D33:E33"/>
    <mergeCell ref="F33:G33"/>
  </mergeCells>
  <pageMargins left="0.7" right="0.7" top="0.75" bottom="0.75" header="0.3" footer="0.3"/>
  <ignoredErrors>
    <ignoredError sqref="B19:B3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H24" sqref="H24"/>
    </sheetView>
  </sheetViews>
  <sheetFormatPr defaultRowHeight="15" x14ac:dyDescent="0.25"/>
  <cols>
    <col min="1" max="2" width="4.7109375" customWidth="1"/>
    <col min="3" max="3" width="55.5703125" customWidth="1"/>
    <col min="4" max="4" width="30.7109375" customWidth="1"/>
    <col min="5" max="5" width="20.7109375" customWidth="1"/>
    <col min="6" max="7" width="15.7109375" customWidth="1"/>
  </cols>
  <sheetData>
    <row r="1" spans="1:7" ht="15" customHeight="1" x14ac:dyDescent="0.25">
      <c r="A1" s="69"/>
      <c r="B1" s="70"/>
      <c r="G1" s="79" t="s">
        <v>178</v>
      </c>
    </row>
    <row r="2" spans="1:7" ht="15" customHeight="1" x14ac:dyDescent="0.25">
      <c r="A2" s="69"/>
      <c r="B2" s="70"/>
      <c r="G2" s="51"/>
    </row>
    <row r="3" spans="1:7" ht="15" customHeight="1" x14ac:dyDescent="0.25">
      <c r="A3" s="102" t="s">
        <v>179</v>
      </c>
      <c r="B3" s="102"/>
      <c r="C3" s="102"/>
      <c r="D3" s="102"/>
      <c r="E3" s="102"/>
      <c r="F3" s="102"/>
      <c r="G3" s="102"/>
    </row>
    <row r="4" spans="1:7" ht="15" customHeight="1" x14ac:dyDescent="0.25">
      <c r="A4" s="102" t="s">
        <v>176</v>
      </c>
      <c r="B4" s="102"/>
      <c r="C4" s="102"/>
      <c r="D4" s="102"/>
      <c r="E4" s="102"/>
      <c r="F4" s="102"/>
      <c r="G4" s="102"/>
    </row>
    <row r="5" spans="1:7" ht="15" customHeight="1" x14ac:dyDescent="0.25">
      <c r="A5" s="103" t="s">
        <v>239</v>
      </c>
      <c r="B5" s="103"/>
      <c r="C5" s="103"/>
      <c r="D5" s="103"/>
      <c r="E5" s="103"/>
      <c r="F5" s="103"/>
      <c r="G5" s="103"/>
    </row>
    <row r="6" spans="1:7" ht="15" customHeight="1" x14ac:dyDescent="0.25">
      <c r="A6" s="69"/>
      <c r="B6" s="70"/>
      <c r="G6" s="51"/>
    </row>
    <row r="7" spans="1:7" ht="15" customHeight="1" x14ac:dyDescent="0.25">
      <c r="A7" s="104" t="s">
        <v>83</v>
      </c>
      <c r="B7" s="105"/>
      <c r="C7" s="106" t="s">
        <v>180</v>
      </c>
      <c r="D7" s="107"/>
      <c r="E7" s="107"/>
      <c r="F7" s="107"/>
      <c r="G7" s="108"/>
    </row>
    <row r="8" spans="1:7" ht="15" customHeight="1" x14ac:dyDescent="0.25">
      <c r="A8" s="104" t="s">
        <v>84</v>
      </c>
      <c r="B8" s="105"/>
      <c r="C8" s="109" t="s">
        <v>107</v>
      </c>
      <c r="D8" s="110"/>
      <c r="E8" s="110"/>
      <c r="F8" s="110"/>
      <c r="G8" s="111"/>
    </row>
    <row r="9" spans="1:7" ht="25.5" customHeight="1" x14ac:dyDescent="0.25">
      <c r="A9" s="112" t="s">
        <v>85</v>
      </c>
      <c r="B9" s="113"/>
      <c r="C9" s="106" t="s">
        <v>187</v>
      </c>
      <c r="D9" s="110"/>
      <c r="E9" s="110"/>
      <c r="F9" s="110"/>
      <c r="G9" s="111"/>
    </row>
    <row r="10" spans="1:7" ht="15" customHeight="1" x14ac:dyDescent="0.25">
      <c r="A10" s="104" t="s">
        <v>86</v>
      </c>
      <c r="B10" s="105"/>
      <c r="C10" s="109" t="s">
        <v>194</v>
      </c>
      <c r="D10" s="110"/>
      <c r="E10" s="110"/>
      <c r="F10" s="110"/>
      <c r="G10" s="111"/>
    </row>
    <row r="11" spans="1:7" ht="39" customHeight="1" x14ac:dyDescent="0.25">
      <c r="A11" s="104" t="s">
        <v>87</v>
      </c>
      <c r="B11" s="105"/>
      <c r="C11" s="106" t="s">
        <v>181</v>
      </c>
      <c r="D11" s="110"/>
      <c r="E11" s="110"/>
      <c r="F11" s="110"/>
      <c r="G11" s="111"/>
    </row>
    <row r="12" spans="1:7" ht="27" customHeight="1" x14ac:dyDescent="0.25">
      <c r="A12" s="104" t="s">
        <v>88</v>
      </c>
      <c r="B12" s="105"/>
      <c r="C12" s="109" t="s">
        <v>182</v>
      </c>
      <c r="D12" s="110"/>
      <c r="E12" s="110"/>
      <c r="F12" s="110"/>
      <c r="G12" s="111"/>
    </row>
    <row r="13" spans="1:7" ht="27" customHeight="1" x14ac:dyDescent="0.25">
      <c r="A13" s="104" t="s">
        <v>89</v>
      </c>
      <c r="B13" s="105"/>
      <c r="C13" s="109" t="s">
        <v>195</v>
      </c>
      <c r="D13" s="110"/>
      <c r="E13" s="110"/>
      <c r="F13" s="110"/>
      <c r="G13" s="111"/>
    </row>
    <row r="14" spans="1:7" ht="26.25" customHeight="1" x14ac:dyDescent="0.25">
      <c r="A14" s="104" t="s">
        <v>90</v>
      </c>
      <c r="B14" s="105"/>
      <c r="C14" s="106" t="s">
        <v>183</v>
      </c>
      <c r="D14" s="110"/>
      <c r="E14" s="110"/>
      <c r="F14" s="110"/>
      <c r="G14" s="111"/>
    </row>
    <row r="15" spans="1:7" ht="27.75" customHeight="1" x14ac:dyDescent="0.25">
      <c r="A15" s="104" t="s">
        <v>91</v>
      </c>
      <c r="B15" s="105"/>
      <c r="C15" s="106" t="s">
        <v>200</v>
      </c>
      <c r="D15" s="107"/>
      <c r="E15" s="107"/>
      <c r="F15" s="107"/>
      <c r="G15" s="108"/>
    </row>
    <row r="16" spans="1:7" x14ac:dyDescent="0.25">
      <c r="A16" s="71"/>
      <c r="B16" s="71"/>
      <c r="C16" s="72"/>
      <c r="D16" s="73"/>
      <c r="E16" s="73"/>
      <c r="F16" s="73"/>
      <c r="G16" s="73"/>
    </row>
    <row r="17" spans="1:7" ht="15.75" x14ac:dyDescent="0.25">
      <c r="A17" s="53" t="s">
        <v>164</v>
      </c>
      <c r="B17" s="54"/>
      <c r="C17" s="44" t="s">
        <v>165</v>
      </c>
      <c r="D17" s="63"/>
      <c r="E17" s="63"/>
      <c r="F17" s="63"/>
      <c r="G17" s="64"/>
    </row>
    <row r="18" spans="1:7" ht="54" x14ac:dyDescent="0.25">
      <c r="A18" s="2"/>
      <c r="B18" s="9"/>
      <c r="C18" s="10" t="s">
        <v>173</v>
      </c>
      <c r="D18" s="43" t="s">
        <v>42</v>
      </c>
      <c r="E18" s="43" t="s">
        <v>202</v>
      </c>
      <c r="F18" s="16" t="s">
        <v>201</v>
      </c>
      <c r="G18" s="16" t="s">
        <v>41</v>
      </c>
    </row>
    <row r="19" spans="1:7" x14ac:dyDescent="0.25">
      <c r="A19" s="7" t="str">
        <f>$A$17</f>
        <v>8.</v>
      </c>
      <c r="B19" s="8" t="s">
        <v>5</v>
      </c>
      <c r="C19" s="5" t="s">
        <v>167</v>
      </c>
      <c r="D19" s="19"/>
      <c r="E19" s="19"/>
      <c r="F19" s="20">
        <v>2</v>
      </c>
      <c r="G19" s="19"/>
    </row>
    <row r="20" spans="1:7" x14ac:dyDescent="0.25">
      <c r="A20" s="7" t="str">
        <f t="shared" ref="A20:A22" si="0">$A$17</f>
        <v>8.</v>
      </c>
      <c r="B20" s="8" t="s">
        <v>7</v>
      </c>
      <c r="C20" s="5" t="s">
        <v>171</v>
      </c>
      <c r="D20" s="19"/>
      <c r="E20" s="19"/>
      <c r="F20" s="20">
        <v>2</v>
      </c>
      <c r="G20" s="19"/>
    </row>
    <row r="21" spans="1:7" x14ac:dyDescent="0.25">
      <c r="A21" s="7" t="str">
        <f t="shared" si="0"/>
        <v>8.</v>
      </c>
      <c r="B21" s="8" t="s">
        <v>8</v>
      </c>
      <c r="C21" s="5" t="s">
        <v>241</v>
      </c>
      <c r="D21" s="19"/>
      <c r="E21" s="19"/>
      <c r="F21" s="20">
        <v>2</v>
      </c>
      <c r="G21" s="19"/>
    </row>
    <row r="22" spans="1:7" x14ac:dyDescent="0.25">
      <c r="A22" s="7" t="str">
        <f t="shared" si="0"/>
        <v>8.</v>
      </c>
      <c r="B22" s="8" t="s">
        <v>9</v>
      </c>
      <c r="C22" s="5" t="s">
        <v>168</v>
      </c>
      <c r="D22" s="19"/>
      <c r="E22" s="19"/>
      <c r="F22" s="20">
        <v>2</v>
      </c>
      <c r="G22" s="19"/>
    </row>
    <row r="23" spans="1:7" x14ac:dyDescent="0.25">
      <c r="A23" s="2"/>
      <c r="B23" s="9"/>
      <c r="C23" s="33"/>
      <c r="D23" s="24"/>
      <c r="E23" s="24"/>
      <c r="F23" s="23" t="s">
        <v>240</v>
      </c>
      <c r="G23" s="22">
        <f>SUMPRODUCT(F19:F22,G19:G22)</f>
        <v>0</v>
      </c>
    </row>
    <row r="24" spans="1:7" x14ac:dyDescent="0.25">
      <c r="A24" s="7"/>
      <c r="B24" s="12"/>
      <c r="C24" s="15"/>
      <c r="D24" s="120" t="s">
        <v>46</v>
      </c>
      <c r="E24" s="120"/>
      <c r="F24" s="121"/>
      <c r="G24" s="26"/>
    </row>
    <row r="25" spans="1:7" x14ac:dyDescent="0.25">
      <c r="A25" s="7"/>
      <c r="B25" s="12"/>
      <c r="C25" s="15"/>
      <c r="D25" s="65"/>
      <c r="E25" s="18"/>
      <c r="F25" s="49" t="s">
        <v>256</v>
      </c>
      <c r="G25" s="25">
        <f>G23*(1+G24)</f>
        <v>0</v>
      </c>
    </row>
    <row r="26" spans="1:7" x14ac:dyDescent="0.25">
      <c r="A26" s="2"/>
      <c r="B26" s="6"/>
      <c r="C26" s="62" t="s">
        <v>3</v>
      </c>
      <c r="D26" s="88" t="s">
        <v>0</v>
      </c>
      <c r="E26" s="89"/>
      <c r="F26" s="88" t="s">
        <v>1</v>
      </c>
      <c r="G26" s="89"/>
    </row>
    <row r="27" spans="1:7" ht="26.25" x14ac:dyDescent="0.25">
      <c r="A27" s="7" t="str">
        <f>$A$17</f>
        <v>8.</v>
      </c>
      <c r="B27" s="8" t="s">
        <v>10</v>
      </c>
      <c r="C27" s="36" t="s">
        <v>246</v>
      </c>
      <c r="D27" s="90"/>
      <c r="E27" s="91"/>
      <c r="F27" s="95"/>
      <c r="G27" s="91"/>
    </row>
    <row r="28" spans="1:7" x14ac:dyDescent="0.25">
      <c r="A28" s="2"/>
      <c r="B28" s="9"/>
      <c r="C28" s="62" t="s">
        <v>4</v>
      </c>
      <c r="D28" s="88" t="s">
        <v>0</v>
      </c>
      <c r="E28" s="89"/>
      <c r="F28" s="88" t="s">
        <v>1</v>
      </c>
      <c r="G28" s="89"/>
    </row>
    <row r="29" spans="1:7" x14ac:dyDescent="0.25">
      <c r="A29" s="7" t="str">
        <f>$A$17</f>
        <v>8.</v>
      </c>
      <c r="B29" s="8" t="s">
        <v>11</v>
      </c>
      <c r="C29" s="67" t="s">
        <v>169</v>
      </c>
      <c r="D29" s="90"/>
      <c r="E29" s="91"/>
      <c r="F29" s="95"/>
      <c r="G29" s="91"/>
    </row>
    <row r="30" spans="1:7" x14ac:dyDescent="0.25">
      <c r="A30" s="7" t="str">
        <f>$A$17</f>
        <v>8.</v>
      </c>
      <c r="B30" s="8" t="s">
        <v>12</v>
      </c>
      <c r="C30" s="37" t="s">
        <v>170</v>
      </c>
      <c r="D30" s="90"/>
      <c r="E30" s="91"/>
      <c r="F30" s="95"/>
      <c r="G30" s="91"/>
    </row>
    <row r="31" spans="1:7" ht="157.5" customHeight="1" x14ac:dyDescent="0.25">
      <c r="A31" s="7" t="str">
        <f>$A$17</f>
        <v>8.</v>
      </c>
      <c r="B31" s="8" t="s">
        <v>242</v>
      </c>
      <c r="C31" s="68" t="s">
        <v>247</v>
      </c>
      <c r="D31" s="90"/>
      <c r="E31" s="91"/>
      <c r="F31" s="95"/>
      <c r="G31" s="91"/>
    </row>
    <row r="32" spans="1:7" ht="146.25" customHeight="1" x14ac:dyDescent="0.25">
      <c r="A32" s="7" t="str">
        <f t="shared" ref="A32:A34" si="1">$A$17</f>
        <v>8.</v>
      </c>
      <c r="B32" s="8" t="s">
        <v>243</v>
      </c>
      <c r="C32" s="14" t="s">
        <v>248</v>
      </c>
      <c r="D32" s="90"/>
      <c r="E32" s="91"/>
      <c r="F32" s="95"/>
      <c r="G32" s="91"/>
    </row>
    <row r="33" spans="1:7" ht="168.75" customHeight="1" x14ac:dyDescent="0.25">
      <c r="A33" s="7" t="str">
        <f t="shared" si="1"/>
        <v>8.</v>
      </c>
      <c r="B33" s="8" t="s">
        <v>244</v>
      </c>
      <c r="C33" s="14" t="s">
        <v>249</v>
      </c>
      <c r="D33" s="90"/>
      <c r="E33" s="91"/>
      <c r="F33" s="95"/>
      <c r="G33" s="91"/>
    </row>
    <row r="34" spans="1:7" ht="167.25" customHeight="1" x14ac:dyDescent="0.25">
      <c r="A34" s="7" t="str">
        <f t="shared" si="1"/>
        <v>8.</v>
      </c>
      <c r="B34" s="8" t="s">
        <v>245</v>
      </c>
      <c r="C34" s="14" t="s">
        <v>250</v>
      </c>
      <c r="D34" s="90"/>
      <c r="E34" s="91"/>
      <c r="F34" s="95"/>
      <c r="G34" s="91"/>
    </row>
    <row r="35" spans="1:7" ht="38.25" x14ac:dyDescent="0.25">
      <c r="A35" s="7" t="str">
        <f>$A$17</f>
        <v>8.</v>
      </c>
      <c r="B35" s="8" t="s">
        <v>102</v>
      </c>
      <c r="C35" s="38" t="s">
        <v>251</v>
      </c>
      <c r="D35" s="90"/>
      <c r="E35" s="91"/>
      <c r="F35" s="95"/>
      <c r="G35" s="91"/>
    </row>
    <row r="36" spans="1:7" x14ac:dyDescent="0.25">
      <c r="A36" s="7" t="str">
        <f t="shared" ref="A36:A43" si="2">$A$17</f>
        <v>8.</v>
      </c>
      <c r="B36" s="8" t="s">
        <v>13</v>
      </c>
      <c r="C36" s="38" t="s">
        <v>174</v>
      </c>
      <c r="D36" s="90"/>
      <c r="E36" s="91"/>
      <c r="F36" s="95"/>
      <c r="G36" s="91"/>
    </row>
    <row r="37" spans="1:7" ht="25.5" x14ac:dyDescent="0.25">
      <c r="A37" s="7" t="str">
        <f t="shared" si="2"/>
        <v>8.</v>
      </c>
      <c r="B37" s="8" t="s">
        <v>14</v>
      </c>
      <c r="C37" s="38" t="s">
        <v>106</v>
      </c>
      <c r="D37" s="90"/>
      <c r="E37" s="91"/>
      <c r="F37" s="95"/>
      <c r="G37" s="91"/>
    </row>
    <row r="38" spans="1:7" x14ac:dyDescent="0.25">
      <c r="A38" s="7" t="str">
        <f t="shared" si="2"/>
        <v>8.</v>
      </c>
      <c r="B38" s="8" t="s">
        <v>15</v>
      </c>
      <c r="C38" s="38" t="s">
        <v>172</v>
      </c>
      <c r="D38" s="90"/>
      <c r="E38" s="91"/>
      <c r="F38" s="95"/>
      <c r="G38" s="91"/>
    </row>
    <row r="39" spans="1:7" ht="63.75" x14ac:dyDescent="0.25">
      <c r="A39" s="7" t="str">
        <f t="shared" si="2"/>
        <v>8.</v>
      </c>
      <c r="B39" s="8" t="s">
        <v>6</v>
      </c>
      <c r="C39" s="37" t="s">
        <v>225</v>
      </c>
      <c r="D39" s="90"/>
      <c r="E39" s="91"/>
      <c r="F39" s="95"/>
      <c r="G39" s="91"/>
    </row>
    <row r="40" spans="1:7" x14ac:dyDescent="0.25">
      <c r="A40" s="7" t="str">
        <f t="shared" si="2"/>
        <v>8.</v>
      </c>
      <c r="B40" s="8" t="s">
        <v>16</v>
      </c>
      <c r="C40" s="37" t="s">
        <v>98</v>
      </c>
      <c r="D40" s="90"/>
      <c r="E40" s="91"/>
      <c r="F40" s="95"/>
      <c r="G40" s="91"/>
    </row>
    <row r="41" spans="1:7" x14ac:dyDescent="0.25">
      <c r="A41" s="7" t="str">
        <f t="shared" si="2"/>
        <v>8.</v>
      </c>
      <c r="B41" s="8" t="s">
        <v>17</v>
      </c>
      <c r="C41" s="37" t="s">
        <v>97</v>
      </c>
      <c r="D41" s="90"/>
      <c r="E41" s="91"/>
      <c r="F41" s="95"/>
      <c r="G41" s="91"/>
    </row>
    <row r="42" spans="1:7" ht="25.5" x14ac:dyDescent="0.25">
      <c r="A42" s="7" t="str">
        <f t="shared" si="2"/>
        <v>8.</v>
      </c>
      <c r="B42" s="8" t="s">
        <v>18</v>
      </c>
      <c r="C42" s="5" t="s">
        <v>64</v>
      </c>
      <c r="D42" s="90"/>
      <c r="E42" s="91"/>
      <c r="F42" s="95"/>
      <c r="G42" s="91"/>
    </row>
    <row r="43" spans="1:7" ht="51" x14ac:dyDescent="0.25">
      <c r="A43" s="7" t="str">
        <f t="shared" si="2"/>
        <v>8.</v>
      </c>
      <c r="B43" s="8" t="s">
        <v>51</v>
      </c>
      <c r="C43" s="37" t="s">
        <v>215</v>
      </c>
      <c r="D43" s="90"/>
      <c r="E43" s="91"/>
      <c r="F43" s="95"/>
      <c r="G43" s="91"/>
    </row>
    <row r="44" spans="1:7" x14ac:dyDescent="0.25">
      <c r="A44" s="7"/>
      <c r="B44" s="8"/>
      <c r="C44" s="46" t="s">
        <v>95</v>
      </c>
      <c r="D44" s="82" t="s">
        <v>253</v>
      </c>
      <c r="E44" s="83"/>
      <c r="F44" s="83"/>
      <c r="G44" s="84"/>
    </row>
    <row r="45" spans="1:7" x14ac:dyDescent="0.25">
      <c r="A45" s="7"/>
      <c r="B45" s="8"/>
      <c r="C45" s="39" t="s">
        <v>96</v>
      </c>
      <c r="D45" s="85" t="s">
        <v>44</v>
      </c>
      <c r="E45" s="86"/>
      <c r="F45" s="86"/>
      <c r="G45" s="87"/>
    </row>
    <row r="47" spans="1:7" x14ac:dyDescent="0.25">
      <c r="A47" s="71"/>
      <c r="B47" s="71"/>
      <c r="C47" s="40" t="str">
        <f>CONCATENATE("KOPĒJĀ CENA par ",A17,"pozīciju bez PVN, EUR:")</f>
        <v>KOPĒJĀ CENA par 8.pozīciju bez PVN, EUR:</v>
      </c>
      <c r="D47" s="115">
        <f>G23</f>
        <v>0</v>
      </c>
      <c r="E47" s="116"/>
      <c r="F47" s="116"/>
      <c r="G47" s="116"/>
    </row>
    <row r="48" spans="1:7" x14ac:dyDescent="0.25">
      <c r="A48" s="71"/>
      <c r="B48" s="71"/>
      <c r="C48" s="117" t="s">
        <v>252</v>
      </c>
      <c r="D48" s="118">
        <f>SUM(D47:G47)</f>
        <v>0</v>
      </c>
      <c r="E48" s="119"/>
      <c r="F48" s="119"/>
      <c r="G48" s="119"/>
    </row>
    <row r="49" spans="1:7" x14ac:dyDescent="0.25">
      <c r="A49" s="71"/>
      <c r="B49" s="71"/>
      <c r="C49" s="117"/>
      <c r="D49" s="119"/>
      <c r="E49" s="119"/>
      <c r="F49" s="119"/>
      <c r="G49" s="119"/>
    </row>
    <row r="50" spans="1:7" x14ac:dyDescent="0.25">
      <c r="A50" s="71"/>
      <c r="B50" s="71"/>
      <c r="C50" s="41" t="s">
        <v>186</v>
      </c>
      <c r="D50" s="114">
        <f>G25</f>
        <v>0</v>
      </c>
      <c r="E50" s="114"/>
      <c r="F50" s="114"/>
      <c r="G50" s="114"/>
    </row>
  </sheetData>
  <mergeCells count="64">
    <mergeCell ref="D47:G47"/>
    <mergeCell ref="C48:C49"/>
    <mergeCell ref="D48:G49"/>
    <mergeCell ref="D50:G50"/>
    <mergeCell ref="A13:B13"/>
    <mergeCell ref="C13:G13"/>
    <mergeCell ref="A14:B14"/>
    <mergeCell ref="C14:G14"/>
    <mergeCell ref="A15:B15"/>
    <mergeCell ref="C15:G15"/>
    <mergeCell ref="D36:E36"/>
    <mergeCell ref="F36:G36"/>
    <mergeCell ref="D33:E33"/>
    <mergeCell ref="F33:G33"/>
    <mergeCell ref="D34:E34"/>
    <mergeCell ref="F34:G34"/>
    <mergeCell ref="C9:G9"/>
    <mergeCell ref="A10:B10"/>
    <mergeCell ref="C10:G10"/>
    <mergeCell ref="A11:B11"/>
    <mergeCell ref="C11:G11"/>
    <mergeCell ref="A12:B12"/>
    <mergeCell ref="C12:G12"/>
    <mergeCell ref="D44:G44"/>
    <mergeCell ref="D45:G45"/>
    <mergeCell ref="A3:G3"/>
    <mergeCell ref="A4:G4"/>
    <mergeCell ref="A5:G5"/>
    <mergeCell ref="A7:B7"/>
    <mergeCell ref="C7:G7"/>
    <mergeCell ref="A8:B8"/>
    <mergeCell ref="C8:G8"/>
    <mergeCell ref="A9:B9"/>
    <mergeCell ref="D37:E37"/>
    <mergeCell ref="F37:G37"/>
    <mergeCell ref="D38:E38"/>
    <mergeCell ref="F38:G38"/>
    <mergeCell ref="D41:E41"/>
    <mergeCell ref="F41:G41"/>
    <mergeCell ref="D42:E42"/>
    <mergeCell ref="F42:G42"/>
    <mergeCell ref="D43:E43"/>
    <mergeCell ref="F43:G43"/>
    <mergeCell ref="D35:E35"/>
    <mergeCell ref="F35:G35"/>
    <mergeCell ref="D39:E39"/>
    <mergeCell ref="F39:G39"/>
    <mergeCell ref="D40:E40"/>
    <mergeCell ref="F40:G40"/>
    <mergeCell ref="D29:E29"/>
    <mergeCell ref="F29:G29"/>
    <mergeCell ref="D31:E31"/>
    <mergeCell ref="F31:G31"/>
    <mergeCell ref="D32:E32"/>
    <mergeCell ref="F32:G32"/>
    <mergeCell ref="D30:E30"/>
    <mergeCell ref="F30:G30"/>
    <mergeCell ref="D28:E28"/>
    <mergeCell ref="F28:G28"/>
    <mergeCell ref="D24:F24"/>
    <mergeCell ref="D26:E26"/>
    <mergeCell ref="F26:G26"/>
    <mergeCell ref="D27:E27"/>
    <mergeCell ref="F27:G27"/>
  </mergeCells>
  <pageMargins left="0.7" right="0.7" top="0.75" bottom="0.75" header="0.3" footer="0.3"/>
  <ignoredErrors>
    <ignoredError sqref="B19:B21 B28 B23:B26 B22 B27 B29:B4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Saturs</vt:lpstr>
      <vt:lpstr>1.</vt:lpstr>
      <vt:lpstr>2.</vt:lpstr>
      <vt:lpstr>3.</vt:lpstr>
      <vt:lpstr>4.</vt:lpstr>
      <vt:lpstr>5.</vt:lpstr>
      <vt:lpstr>6.</vt:lpstr>
      <vt:lpstr>7.</vt:lpstr>
      <vt:lpstr>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dc:creator>
  <cp:lastModifiedBy>Inguna Muižniece</cp:lastModifiedBy>
  <dcterms:created xsi:type="dcterms:W3CDTF">2019-02-09T06:10:20Z</dcterms:created>
  <dcterms:modified xsi:type="dcterms:W3CDTF">2019-03-12T10:56:35Z</dcterms:modified>
</cp:coreProperties>
</file>